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65" windowWidth="11805" windowHeight="6345"/>
  </bookViews>
  <sheets>
    <sheet name="доходы" sheetId="3" r:id="rId1"/>
    <sheet name="расходы" sheetId="4" r:id="rId2"/>
    <sheet name="источники" sheetId="5" r:id="rId3"/>
  </sheets>
  <definedNames>
    <definedName name="_xlnm.Print_Area" localSheetId="0">доходы!$A$1:$F$89</definedName>
    <definedName name="_xlnm.Print_Area" localSheetId="2">источники!$A$1:$F$43</definedName>
    <definedName name="_xlnm.Print_Area" localSheetId="1">расходы!$A$1:$F$183</definedName>
  </definedNames>
  <calcPr calcId="125725"/>
</workbook>
</file>

<file path=xl/calcChain.xml><?xml version="1.0" encoding="utf-8"?>
<calcChain xmlns="http://schemas.openxmlformats.org/spreadsheetml/2006/main">
  <c r="D39" i="3"/>
  <c r="E8" i="4"/>
  <c r="E113"/>
  <c r="E114"/>
  <c r="E115"/>
  <c r="D123"/>
  <c r="D33" i="3"/>
  <c r="F142" i="4"/>
  <c r="F141"/>
  <c r="F140"/>
  <c r="F143"/>
  <c r="E24" i="3" l="1"/>
  <c r="F27"/>
  <c r="F45" i="4"/>
  <c r="E42" i="3"/>
  <c r="E20" i="4"/>
  <c r="F177"/>
  <c r="E177"/>
  <c r="F178"/>
  <c r="E178"/>
  <c r="F179"/>
  <c r="E179"/>
  <c r="F180"/>
  <c r="E180"/>
  <c r="F181"/>
  <c r="E181"/>
  <c r="D177"/>
  <c r="D178"/>
  <c r="D179"/>
  <c r="D180"/>
  <c r="D181"/>
  <c r="E49" l="1"/>
  <c r="E48" s="1"/>
  <c r="E19"/>
  <c r="D29"/>
  <c r="E54"/>
  <c r="E55"/>
  <c r="E56"/>
  <c r="E57"/>
  <c r="F58"/>
  <c r="F57"/>
  <c r="F56"/>
  <c r="F122"/>
  <c r="F121"/>
  <c r="D118"/>
  <c r="F118" s="1"/>
  <c r="F120"/>
  <c r="E68"/>
  <c r="F65" i="3"/>
  <c r="F68"/>
  <c r="E66"/>
  <c r="F66" s="1"/>
  <c r="E67"/>
  <c r="F67" s="1"/>
  <c r="F168" i="4" l="1"/>
  <c r="F164"/>
  <c r="E165"/>
  <c r="E166"/>
  <c r="E167"/>
  <c r="E161"/>
  <c r="E160" s="1"/>
  <c r="E162"/>
  <c r="E163"/>
  <c r="F156"/>
  <c r="F155"/>
  <c r="E151"/>
  <c r="E152"/>
  <c r="E153"/>
  <c r="E154"/>
  <c r="F150"/>
  <c r="E146"/>
  <c r="E147"/>
  <c r="E148"/>
  <c r="E149"/>
  <c r="F139"/>
  <c r="F133"/>
  <c r="E134"/>
  <c r="F134" s="1"/>
  <c r="E135"/>
  <c r="F135" s="1"/>
  <c r="E136"/>
  <c r="F136" s="1"/>
  <c r="E137"/>
  <c r="F137" s="1"/>
  <c r="E138"/>
  <c r="F138" s="1"/>
  <c r="E130"/>
  <c r="F130" s="1"/>
  <c r="E131"/>
  <c r="F131" s="1"/>
  <c r="E132"/>
  <c r="F132" s="1"/>
  <c r="F129"/>
  <c r="E125"/>
  <c r="E119" s="1"/>
  <c r="F119" s="1"/>
  <c r="E126"/>
  <c r="F126" s="1"/>
  <c r="E127"/>
  <c r="F127" s="1"/>
  <c r="E128"/>
  <c r="F128" s="1"/>
  <c r="F117"/>
  <c r="F112"/>
  <c r="E109"/>
  <c r="E108" s="1"/>
  <c r="E110"/>
  <c r="E111"/>
  <c r="F104"/>
  <c r="E98"/>
  <c r="E99"/>
  <c r="E100"/>
  <c r="E101"/>
  <c r="E102"/>
  <c r="E103"/>
  <c r="F97"/>
  <c r="E93"/>
  <c r="F93" s="1"/>
  <c r="E94"/>
  <c r="E95"/>
  <c r="E96"/>
  <c r="E78"/>
  <c r="E79"/>
  <c r="E80"/>
  <c r="E83"/>
  <c r="E84"/>
  <c r="E71"/>
  <c r="F71" s="1"/>
  <c r="E72"/>
  <c r="F72" s="1"/>
  <c r="F46"/>
  <c r="F47"/>
  <c r="F53"/>
  <c r="F61"/>
  <c r="F69"/>
  <c r="F70"/>
  <c r="F73"/>
  <c r="F81"/>
  <c r="F82"/>
  <c r="F85"/>
  <c r="F86"/>
  <c r="F90"/>
  <c r="F91"/>
  <c r="F92"/>
  <c r="E44"/>
  <c r="E43" s="1"/>
  <c r="E50"/>
  <c r="E51"/>
  <c r="E52"/>
  <c r="E60"/>
  <c r="E59" s="1"/>
  <c r="F41"/>
  <c r="E38"/>
  <c r="F38" s="1"/>
  <c r="E39"/>
  <c r="E40"/>
  <c r="F34"/>
  <c r="E31"/>
  <c r="E32"/>
  <c r="E33"/>
  <c r="E23"/>
  <c r="F23" s="1"/>
  <c r="E24"/>
  <c r="E25"/>
  <c r="E26"/>
  <c r="E27"/>
  <c r="F28"/>
  <c r="F22"/>
  <c r="E21"/>
  <c r="E15"/>
  <c r="E14" s="1"/>
  <c r="F18"/>
  <c r="F17"/>
  <c r="F16"/>
  <c r="F88" i="3"/>
  <c r="E86"/>
  <c r="E87"/>
  <c r="F85"/>
  <c r="F83"/>
  <c r="E82"/>
  <c r="E84"/>
  <c r="E81" s="1"/>
  <c r="F80"/>
  <c r="E78"/>
  <c r="E79"/>
  <c r="F69"/>
  <c r="E69"/>
  <c r="E70"/>
  <c r="F70" s="1"/>
  <c r="E71"/>
  <c r="F71" s="1"/>
  <c r="F72"/>
  <c r="E74"/>
  <c r="E73" s="1"/>
  <c r="F75"/>
  <c r="F62"/>
  <c r="E54"/>
  <c r="F64"/>
  <c r="E63"/>
  <c r="F28"/>
  <c r="F25"/>
  <c r="F45"/>
  <c r="E44"/>
  <c r="E50"/>
  <c r="F51"/>
  <c r="E48"/>
  <c r="F49"/>
  <c r="F46"/>
  <c r="F43"/>
  <c r="F40"/>
  <c r="E39"/>
  <c r="E35"/>
  <c r="F34"/>
  <c r="E33"/>
  <c r="F33" s="1"/>
  <c r="E23"/>
  <c r="F165" i="4"/>
  <c r="F166"/>
  <c r="D167"/>
  <c r="F167" s="1"/>
  <c r="D124"/>
  <c r="D146"/>
  <c r="D96"/>
  <c r="D95" s="1"/>
  <c r="D94" s="1"/>
  <c r="F94" s="1"/>
  <c r="E145" l="1"/>
  <c r="E47" i="3"/>
  <c r="E41" s="1"/>
  <c r="F41" s="1"/>
  <c r="F96" i="4"/>
  <c r="F125"/>
  <c r="F146"/>
  <c r="F124"/>
  <c r="F95"/>
  <c r="E42"/>
  <c r="E53" i="3"/>
  <c r="E52" s="1"/>
  <c r="E159" i="4"/>
  <c r="E107"/>
  <c r="E105"/>
  <c r="E77"/>
  <c r="E67"/>
  <c r="E13"/>
  <c r="E12" s="1"/>
  <c r="E11" s="1"/>
  <c r="E10" s="1"/>
  <c r="E77" i="3"/>
  <c r="E76" s="1"/>
  <c r="D101" i="4"/>
  <c r="F101" s="1"/>
  <c r="D59"/>
  <c r="D55" s="1"/>
  <c r="D60"/>
  <c r="F60" s="1"/>
  <c r="D49"/>
  <c r="D50"/>
  <c r="F50" s="1"/>
  <c r="D51"/>
  <c r="F51" s="1"/>
  <c r="D52"/>
  <c r="F52" s="1"/>
  <c r="D44"/>
  <c r="F44" s="1"/>
  <c r="D82" i="3"/>
  <c r="D74"/>
  <c r="D44"/>
  <c r="F44" s="1"/>
  <c r="D48" i="4" l="1"/>
  <c r="F48" s="1"/>
  <c r="F49"/>
  <c r="F55"/>
  <c r="F59"/>
  <c r="E37"/>
  <c r="E158"/>
  <c r="E144"/>
  <c r="E106"/>
  <c r="E75"/>
  <c r="E76"/>
  <c r="E66"/>
  <c r="D73" i="3"/>
  <c r="F73" s="1"/>
  <c r="F74"/>
  <c r="D81"/>
  <c r="F81" s="1"/>
  <c r="F82"/>
  <c r="D66" i="4"/>
  <c r="D65"/>
  <c r="D64" s="1"/>
  <c r="D68"/>
  <c r="F68" s="1"/>
  <c r="E36" l="1"/>
  <c r="E157"/>
  <c r="E123"/>
  <c r="E74"/>
  <c r="F66"/>
  <c r="E63"/>
  <c r="E65"/>
  <c r="F65" s="1"/>
  <c r="E64"/>
  <c r="F64" s="1"/>
  <c r="E35" l="1"/>
  <c r="E62"/>
  <c r="D35" i="3"/>
  <c r="F35" s="1"/>
  <c r="F39"/>
  <c r="D37"/>
  <c r="E9" i="4" l="1"/>
  <c r="D54"/>
  <c r="F54" s="1"/>
  <c r="D15"/>
  <c r="F15" s="1"/>
  <c r="E37" i="3" l="1"/>
  <c r="E32" s="1"/>
  <c r="F38" l="1"/>
  <c r="F36"/>
  <c r="D163" i="4" l="1"/>
  <c r="F163" s="1"/>
  <c r="D103" l="1"/>
  <c r="D102"/>
  <c r="D80"/>
  <c r="F80" s="1"/>
  <c r="D32" i="3"/>
  <c r="D31" s="1"/>
  <c r="E16" i="5"/>
  <c r="D111" i="4"/>
  <c r="F111" s="1"/>
  <c r="D100" l="1"/>
  <c r="F100" s="1"/>
  <c r="F103"/>
  <c r="D99"/>
  <c r="F102"/>
  <c r="D79"/>
  <c r="F79" s="1"/>
  <c r="D19"/>
  <c r="F19" s="1"/>
  <c r="D98" l="1"/>
  <c r="F98" s="1"/>
  <c r="F99"/>
  <c r="D78"/>
  <c r="F78" s="1"/>
  <c r="D63" i="3" l="1"/>
  <c r="F63" s="1"/>
  <c r="D87" l="1"/>
  <c r="F87" s="1"/>
  <c r="D162" i="4" l="1"/>
  <c r="F162" s="1"/>
  <c r="F176" l="1"/>
  <c r="F29" i="3"/>
  <c r="F37"/>
  <c r="F55"/>
  <c r="F59"/>
  <c r="E175" i="4" l="1"/>
  <c r="E174" l="1"/>
  <c r="E173" l="1"/>
  <c r="E172" l="1"/>
  <c r="E171" l="1"/>
  <c r="E170" l="1"/>
  <c r="D175"/>
  <c r="F175" s="1"/>
  <c r="D154"/>
  <c r="F154" s="1"/>
  <c r="D149"/>
  <c r="F149" s="1"/>
  <c r="D116"/>
  <c r="F116" s="1"/>
  <c r="D89"/>
  <c r="F89" s="1"/>
  <c r="D84"/>
  <c r="F84" s="1"/>
  <c r="D67"/>
  <c r="F67" s="1"/>
  <c r="D40"/>
  <c r="F40" s="1"/>
  <c r="D33"/>
  <c r="D27"/>
  <c r="F27" s="1"/>
  <c r="D32" l="1"/>
  <c r="F33"/>
  <c r="E169"/>
  <c r="D147"/>
  <c r="F147" s="1"/>
  <c r="D83"/>
  <c r="D110"/>
  <c r="F110" s="1"/>
  <c r="D115"/>
  <c r="F115" s="1"/>
  <c r="D174"/>
  <c r="F174" s="1"/>
  <c r="D153"/>
  <c r="D43"/>
  <c r="D148"/>
  <c r="F148" s="1"/>
  <c r="D88"/>
  <c r="F88" s="1"/>
  <c r="D14"/>
  <c r="D39"/>
  <c r="F39" s="1"/>
  <c r="D26"/>
  <c r="F26" s="1"/>
  <c r="D21"/>
  <c r="E7" l="1"/>
  <c r="D42"/>
  <c r="F43"/>
  <c r="D152"/>
  <c r="F153"/>
  <c r="D77"/>
  <c r="F83"/>
  <c r="D31"/>
  <c r="F31" s="1"/>
  <c r="F32"/>
  <c r="D20"/>
  <c r="F20" s="1"/>
  <c r="F21"/>
  <c r="D13"/>
  <c r="F13" s="1"/>
  <c r="F14"/>
  <c r="D25"/>
  <c r="F25" s="1"/>
  <c r="D114"/>
  <c r="F114" s="1"/>
  <c r="D87"/>
  <c r="F87" s="1"/>
  <c r="D109"/>
  <c r="F109" s="1"/>
  <c r="D161"/>
  <c r="D173"/>
  <c r="F173" s="1"/>
  <c r="D23" i="5"/>
  <c r="D22" s="1"/>
  <c r="D21" s="1"/>
  <c r="D160" i="4" l="1"/>
  <c r="F161"/>
  <c r="D76"/>
  <c r="F77"/>
  <c r="D151"/>
  <c r="F152"/>
  <c r="D37"/>
  <c r="F42"/>
  <c r="D12"/>
  <c r="D113"/>
  <c r="D11" l="1"/>
  <c r="F12"/>
  <c r="D36"/>
  <c r="F37"/>
  <c r="D145"/>
  <c r="F151"/>
  <c r="D75"/>
  <c r="D74" s="1"/>
  <c r="F76"/>
  <c r="D159"/>
  <c r="F159" s="1"/>
  <c r="F160"/>
  <c r="D108"/>
  <c r="F113"/>
  <c r="E27" i="5"/>
  <c r="D10" i="4" l="1"/>
  <c r="F10" s="1"/>
  <c r="F11"/>
  <c r="D107"/>
  <c r="F107" s="1"/>
  <c r="F108"/>
  <c r="F74"/>
  <c r="F75"/>
  <c r="D144"/>
  <c r="F145"/>
  <c r="F36"/>
  <c r="D35"/>
  <c r="F35" s="1"/>
  <c r="E26" i="5"/>
  <c r="E25" s="1"/>
  <c r="F123" i="4" l="1"/>
  <c r="F144"/>
  <c r="C11" i="5"/>
  <c r="E23" l="1"/>
  <c r="E22" l="1"/>
  <c r="E21" s="1"/>
  <c r="E20" s="1"/>
  <c r="F20" s="1"/>
  <c r="F10" s="1"/>
  <c r="F19" l="1"/>
  <c r="E19"/>
  <c r="E10" s="1"/>
  <c r="D172" i="4" l="1"/>
  <c r="F171" l="1"/>
  <c r="F172"/>
  <c r="F169" l="1"/>
  <c r="D54" i="3"/>
  <c r="F54" s="1"/>
  <c r="F170" i="4" l="1"/>
  <c r="D53" i="3"/>
  <c r="F53" s="1"/>
  <c r="D24" i="4"/>
  <c r="F24" s="1"/>
  <c r="D30" l="1"/>
  <c r="D158" l="1"/>
  <c r="F158" s="1"/>
  <c r="D9" l="1"/>
  <c r="F29"/>
  <c r="D157"/>
  <c r="F157" s="1"/>
  <c r="D63"/>
  <c r="F63" s="1"/>
  <c r="F9" l="1"/>
  <c r="D106"/>
  <c r="D105" s="1"/>
  <c r="D62"/>
  <c r="F62" s="1"/>
  <c r="D8" l="1"/>
  <c r="F106"/>
  <c r="D84" i="3"/>
  <c r="F84" s="1"/>
  <c r="D79"/>
  <c r="F79" s="1"/>
  <c r="E61"/>
  <c r="F61" s="1"/>
  <c r="D58"/>
  <c r="E58"/>
  <c r="D50"/>
  <c r="F50" s="1"/>
  <c r="D48"/>
  <c r="F48" s="1"/>
  <c r="D42"/>
  <c r="F42" s="1"/>
  <c r="F105" i="4" l="1"/>
  <c r="D57" i="3"/>
  <c r="D56" s="1"/>
  <c r="F58"/>
  <c r="D86"/>
  <c r="F86" s="1"/>
  <c r="D78"/>
  <c r="F78" s="1"/>
  <c r="E57"/>
  <c r="E56" s="1"/>
  <c r="E60"/>
  <c r="F60" s="1"/>
  <c r="D47"/>
  <c r="D52"/>
  <c r="F52" s="1"/>
  <c r="D7" i="4" l="1"/>
  <c r="F7" s="1"/>
  <c r="F8"/>
  <c r="D41" i="3"/>
  <c r="F47"/>
  <c r="D77"/>
  <c r="F56"/>
  <c r="F57"/>
  <c r="D76" l="1"/>
  <c r="F76" s="1"/>
  <c r="F77"/>
  <c r="E30" i="4"/>
  <c r="F30" l="1"/>
  <c r="D27" i="5" l="1"/>
  <c r="D26" s="1"/>
  <c r="D25" s="1"/>
  <c r="D20" s="1"/>
  <c r="D19" s="1"/>
  <c r="D10" s="1"/>
  <c r="D24" i="3" l="1"/>
  <c r="F24" s="1"/>
  <c r="F23" s="1"/>
  <c r="D23" l="1"/>
  <c r="D22" s="1"/>
  <c r="D20" l="1"/>
  <c r="F32" l="1"/>
  <c r="E31"/>
  <c r="E22" s="1"/>
  <c r="E20" s="1"/>
  <c r="F20" l="1"/>
  <c r="F31"/>
  <c r="F22" l="1"/>
  <c r="E183" i="4"/>
</calcChain>
</file>

<file path=xl/sharedStrings.xml><?xml version="1.0" encoding="utf-8"?>
<sst xmlns="http://schemas.openxmlformats.org/spreadsheetml/2006/main" count="871" uniqueCount="497">
  <si>
    <t>383</t>
  </si>
  <si>
    <t>4</t>
  </si>
  <si>
    <t>Неисполненные</t>
  </si>
  <si>
    <t>назначения</t>
  </si>
  <si>
    <t>КОДЫ</t>
  </si>
  <si>
    <t xml:space="preserve"> Наименование показателя</t>
  </si>
  <si>
    <t>в том числе:</t>
  </si>
  <si>
    <t xml:space="preserve">Код расхода </t>
  </si>
  <si>
    <t>финансирования</t>
  </si>
  <si>
    <t>Расходы бюджета - всего</t>
  </si>
  <si>
    <t>Код</t>
  </si>
  <si>
    <t>стро-</t>
  </si>
  <si>
    <t>ки</t>
  </si>
  <si>
    <t>200</t>
  </si>
  <si>
    <t>500</t>
  </si>
  <si>
    <t>700</t>
  </si>
  <si>
    <t>520</t>
  </si>
  <si>
    <t>620</t>
  </si>
  <si>
    <t>710</t>
  </si>
  <si>
    <t>720</t>
  </si>
  <si>
    <t>х</t>
  </si>
  <si>
    <t>0503117</t>
  </si>
  <si>
    <t xml:space="preserve">Неисполненные </t>
  </si>
  <si>
    <t xml:space="preserve">              Форма 0503117  с.2</t>
  </si>
  <si>
    <t>Исполнено</t>
  </si>
  <si>
    <t>5</t>
  </si>
  <si>
    <t>6</t>
  </si>
  <si>
    <t>Доходы бюджета - всего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</si>
  <si>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</si>
  <si>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</si>
  <si>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</si>
  <si>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</si>
  <si>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</si>
  <si>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</si>
  <si>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</si>
  <si>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</si>
  <si>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>по бюджетной</t>
  </si>
  <si>
    <t xml:space="preserve">Код дохода </t>
  </si>
  <si>
    <t>Наименование</t>
  </si>
  <si>
    <t>Источники финансирования дефицита бюджета - всего</t>
  </si>
  <si>
    <t>источники внешнего финансирования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</si>
  <si>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</si>
  <si>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</si>
  <si>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</si>
  <si>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Штрафы по Налогу 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</si>
  <si>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ИМУЩЕСТВО</t>
  </si>
  <si>
    <t>Налог на имущество физических лиц</t>
  </si>
  <si>
    <t xml:space="preserve">Земельный налог 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</si>
  <si>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</si>
  <si>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</si>
  <si>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МАТЕРИАЛЬНЫХ И НЕМАТЕРИАЛЬНЫХ АКТИВОВ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</si>
  <si>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автономных учреждений)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</si>
  <si>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</si>
  <si>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 xml:space="preserve"> 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</si>
  <si>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</si>
  <si>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</si>
  <si>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</si>
  <si>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</si>
  <si>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</si>
  <si>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</si>
  <si>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</si>
  <si>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</si>
  <si>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</si>
  <si>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Благоустройство</t>
  </si>
  <si>
    <t>Культура</t>
  </si>
  <si>
    <t>Резервные фонды</t>
  </si>
  <si>
    <t>Неисполненные назначения</t>
  </si>
  <si>
    <t>182 1 01 02021 01 3000 110</t>
  </si>
  <si>
    <t>815 1 11 00000 00 0000 000</t>
  </si>
  <si>
    <t>815 1 11 05000 00 0000 120</t>
  </si>
  <si>
    <t>914 1 14 00000 00 0000 000</t>
  </si>
  <si>
    <t>914 1 14 06000 00 0000 430</t>
  </si>
  <si>
    <t>914 1 14 06010 00 0000 430</t>
  </si>
  <si>
    <t>914 1 14 06014 10 0000 430</t>
  </si>
  <si>
    <t>04226020</t>
  </si>
  <si>
    <t>951</t>
  </si>
  <si>
    <t>010</t>
  </si>
  <si>
    <t xml:space="preserve"> </t>
  </si>
  <si>
    <t>951 01 05 00 00 00 0000 000</t>
  </si>
  <si>
    <t>951 01 05 00 00 00 0000 500</t>
  </si>
  <si>
    <t>951 01 05 02 00 00 0000 500</t>
  </si>
  <si>
    <t>951 01 05 02 01 00 0000 510</t>
  </si>
  <si>
    <t>951 01 05 00 00 00 0000 600</t>
  </si>
  <si>
    <t>951 01 05 02 00 00 0000 600</t>
  </si>
  <si>
    <t>951 01 05 02 01 00 0000 610</t>
  </si>
  <si>
    <r>
      <t>Единица измерения:</t>
    </r>
    <r>
      <rPr>
        <sz val="14"/>
        <rFont val="Arial Cyr"/>
        <family val="2"/>
        <charset val="204"/>
      </rPr>
      <t xml:space="preserve">  руб </t>
    </r>
  </si>
  <si>
    <t xml:space="preserve">                                                                           </t>
  </si>
  <si>
    <t>Результат исполнения бюджета (дефицит/профицит)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</si>
  <si>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</si>
  <si>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</si>
  <si>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r>
      <t>финансового органа</t>
    </r>
    <r>
      <rPr>
        <sz val="14"/>
        <rFont val="Arial Cyr"/>
        <family val="2"/>
        <charset val="204"/>
      </rPr>
      <t xml:space="preserve">   </t>
    </r>
    <r>
      <rPr>
        <sz val="14"/>
        <rFont val="Arial Cyr"/>
        <charset val="204"/>
      </rPr>
      <t>Администрация Углеродовского городского поселения</t>
    </r>
  </si>
  <si>
    <t>000 1 00 00000 00 0000 000</t>
  </si>
  <si>
    <t>000 1 01 00000 00 0000 000</t>
  </si>
  <si>
    <t>000 1 01 02000 01 0000 110</t>
  </si>
  <si>
    <t>000 1 06 00000 00 0000 000</t>
  </si>
  <si>
    <t>000 1 06 01000 00 0000 110</t>
  </si>
  <si>
    <t>000 1 06 06000 00 0000 110</t>
  </si>
  <si>
    <t>000 1 11 00000 00 0000 000</t>
  </si>
  <si>
    <t>000 1 11 05000 00 0000 120</t>
  </si>
  <si>
    <t>000 1 11 05010 00 0000 120</t>
  </si>
  <si>
    <t>000 2 00 00000 00 0000 000</t>
  </si>
  <si>
    <t>000 2 02 00000 00 0000 000</t>
  </si>
  <si>
    <t xml:space="preserve">Налог на доходы физических лиц с доходов, источником которых является налоговый агент, за 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
</t>
  </si>
  <si>
    <t>000 1 11 05013 10 0000 120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</si>
  <si>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</si>
  <si>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Дорожное хозяйство (дорожные фонды)</t>
  </si>
  <si>
    <t>000 1 01 02010 01 0000 110</t>
  </si>
  <si>
    <t>000 1 01 02030 01 0000 110</t>
  </si>
  <si>
    <t>Налог на доходы физических лиц с доходов, полученных физическими лицами в соответствии со статьей 228 Налового Кодекса Российской Федерации</t>
  </si>
  <si>
    <t>x</t>
  </si>
  <si>
    <t>000 1 03 00000 00 0000 000</t>
  </si>
  <si>
    <t>000 1 03 02000 01 0000 110</t>
  </si>
  <si>
    <t>НАЛОГИ И ТОВАРЫ (РАБОТЫ,УСЛУГИ),РЕАЛИЗУЕМЫЕ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</si>
  <si>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</si>
  <si>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Доходы от уплаты акцизов на дизельное топливо,подлежащие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</si>
  <si>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000 1 03 02230 01 0000 110</t>
  </si>
  <si>
    <t xml:space="preserve">Доходы от уплаты акцизов на моторные масла для дизельных и (или) карбюраторных(инжекторных) двигателей,подлежащие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</si>
  <si>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000 1 03 02240 01 0000 110</t>
  </si>
  <si>
    <t xml:space="preserve">Доходы от уплаты акцизов на автомобильный бензин,подлежащие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</si>
  <si>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000 1 03 02250 01 0000 110</t>
  </si>
  <si>
    <t>000 1 03 02260 01 0000 110</t>
  </si>
  <si>
    <t>Другие общегосударственные расходы</t>
  </si>
  <si>
    <t>ШТРАФЫ,САНКЦИИ,ВОЗМЕЩЕНИЕ УЩЕРБА</t>
  </si>
  <si>
    <t>000 1 16 00000 00 0000 000</t>
  </si>
  <si>
    <t>Подпрограмма "Обеспечение реализации муниципальной программы Углеродовского городского поселения "Муниципальная политика"</t>
  </si>
  <si>
    <t>60626165</t>
  </si>
  <si>
    <t>Администрация Углеродовского городского поселения</t>
  </si>
  <si>
    <t>Иные выплаты персоналу государственных (муниципальных) органов,за исключением фонда оплаты труда</t>
  </si>
  <si>
    <t>Непрограммные расходы</t>
  </si>
  <si>
    <t>Финансовое обеспечение непредвиденных расходов</t>
  </si>
  <si>
    <t>Резервные средства</t>
  </si>
  <si>
    <t>Социальная политика</t>
  </si>
  <si>
    <t>Пенсионное обеспечение</t>
  </si>
  <si>
    <t>Защита населения на территории от чрезвычайных ситуаций природного и техногенного характера, гражданская оборона</t>
  </si>
  <si>
    <t>Межбюджетные трансферты,перечисляемые из бюджета поселения бюджету Красносулинского района и направляемые на финансирование расходов,связанных с передачей 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 в рамках подпрограммы "Защита от чрезвычайных ситуаций" 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</si>
  <si>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Национальная экономика</t>
  </si>
  <si>
    <t>Мероприятия по организации уличного освещения,содержанию и ремонту объектов уличного освещения в рамках подпрограммы "Содержание уличного освещения Углеродовского городского поселения " муниципальной программы Углеродовского городского поселения "Благоустройство территории и жилищно-коммунальное хозяйство"</t>
  </si>
  <si>
    <t>Мероприятия по организации дорожного движения в рамках подпрограммы "Повышение безопасности дорожного движения на территории Углеродовского городского поселения"муниципальной программы Углеродовского городского поселения "Развитие транспортной системы"</t>
  </si>
  <si>
    <t>Подпрограмма "Содержание уличного освещения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</si>
  <si>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Подпрограмма"Развитие культуры"муниципальной программы Углеродовского городского поселения "Развитие культуры, физической культуры и спорта"</t>
  </si>
  <si>
    <t xml:space="preserve">                              2. Расходы бюджета</t>
  </si>
  <si>
    <t xml:space="preserve">                                                                                      3. Источники финансирования дефицита бюджета</t>
  </si>
  <si>
    <t xml:space="preserve">                     1. Доходы бюджета</t>
  </si>
  <si>
    <t xml:space="preserve">                                                         Форма по ОКУД</t>
  </si>
  <si>
    <t xml:space="preserve">              по ОКПО</t>
  </si>
  <si>
    <t xml:space="preserve">         Глава по БК</t>
  </si>
  <si>
    <t xml:space="preserve">            по ОКТМО</t>
  </si>
  <si>
    <t xml:space="preserve">                    Дата</t>
  </si>
  <si>
    <t>000 1 06 06033 13 0000 110</t>
  </si>
  <si>
    <t>000 1 06 06040 00 0000 110</t>
  </si>
  <si>
    <t>000 1 06 06043 13 0000 110</t>
  </si>
  <si>
    <t>Земельный налог с организаций</t>
  </si>
  <si>
    <t>000 1 11 05013 13 0000 120</t>
  </si>
  <si>
    <t>Земельный налог с организаций, обладающих земельным участком,расположенным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</si>
  <si>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</si>
  <si>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 земельным участком, расположенным в границах городских поселений</t>
  </si>
  <si>
    <t>000 1 06 01030 13 0000 110</t>
  </si>
  <si>
    <t>Доходы, получаемые в виде арендной платы за земельные участки, государственная собственность на которые не разграничена,и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</si>
  <si>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Взносы в Ассоциацию "Совет муниципальных образований Ростовской области" в рамках подпрограммы "Нормативно-методическое обеспечение и организация бюджетного процесса"муниципальной программы Углеродовского городского поселения"Управление муниципальными финансами"</t>
  </si>
  <si>
    <t>Уплата иных платежей</t>
  </si>
  <si>
    <r>
      <t>Периодичность</t>
    </r>
    <r>
      <rPr>
        <sz val="14"/>
        <rFont val="Arial Cyr"/>
        <family val="2"/>
        <charset val="204"/>
      </rPr>
      <t>:  месячная,квартальная,годовая</t>
    </r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</si>
  <si>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</si>
  <si>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</si>
  <si>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Реализация направления расходов в рамках подпрограммы "Нормативно-методическое обеспечение и организация бюджетного процесса " муниципальной программы Углеродовского городского поселения           " Управление муниципальными финансами"</t>
  </si>
  <si>
    <t>Подпрограмма "Развитие транспортной инфраструктуры Углеродовского городского поселения" муниципальной программы Углеродовского городского поселения           "Развитие транспортной системы"</t>
  </si>
  <si>
    <t>951 01 03 00 00 00 0000 000</t>
  </si>
  <si>
    <t>Бюджетные кредиты от других бюджетов бюджетной системы Российской Федерации в валюте Российской Федерации</t>
  </si>
  <si>
    <t>951 01 03 01 00 00 0000 000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</si>
  <si>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</si>
  <si>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951 01 03 01 00 00 0000 700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</si>
  <si>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</si>
  <si>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951 01 03 01 00 00 0000 800</t>
  </si>
  <si>
    <t>951 01 00 00 00 00 0000 000</t>
  </si>
  <si>
    <t>Получение бюджетных кредитов от других бюджетов бюджетной системы Российской Федерации бюджетами городских поселений в валюте Российской Федерации</t>
  </si>
  <si>
    <t>951 01 03 01 00 13 0000 710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</si>
  <si>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</si>
  <si>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951 01 03 01 00 13 0000 810</t>
  </si>
  <si>
    <t>из них:                                                Бюджетные кредиты от других бюджетов бюджетной системы Российской Федерации</t>
  </si>
  <si>
    <t xml:space="preserve">Изменение остатков средств 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</si>
  <si>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</si>
  <si>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</si>
  <si>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 остатков средств бюджетов</t>
  </si>
  <si>
    <t>Увеличение прочих  остатков денежных средств бюджетов</t>
  </si>
  <si>
    <t>Увеличение прочих  остатков денежных средств бюджетов городских поселений</t>
  </si>
  <si>
    <t>951 01 05 02 01 13 0000 510</t>
  </si>
  <si>
    <t>Уменьшение остатков средств бюджетов</t>
  </si>
  <si>
    <t>Уменьшение прочих остатков средств бюджетов</t>
  </si>
  <si>
    <t xml:space="preserve">Уменьшение прочих остатков денежных средств бюджетов </t>
  </si>
  <si>
    <t>Уменьшение прочих остатков денежных средств бюджетов городских поселений</t>
  </si>
  <si>
    <t>952 01 05 02 01 13 0000 610</t>
  </si>
  <si>
    <t>в том числе:                                             источники внутреннего финансирования дефицитов бюджетов</t>
  </si>
  <si>
    <t>000 1 06 06030 00 0000 110</t>
  </si>
  <si>
    <t>Дотации бюджетам городских поселений на выравнивание бюджетной обеспеченности</t>
  </si>
  <si>
    <t xml:space="preserve">Расходы на осуществление полномочий по определению в соответствии с частью 1 статьи 11.2 Областного закона от 25 октября 2002г. № 273-ЗС "Об административных правонарушениях" перечня лиц, уполномоченных составлять протоколы об административных правонарушениях, по иным непрограммным расходам в рамках непрограммных расходов органа местного самоуправления Углеродовского городского поселения </t>
  </si>
  <si>
    <r>
      <t>Наименование публично-правового образования</t>
    </r>
    <r>
      <rPr>
        <sz val="14"/>
        <rFont val="Arial Cyr"/>
        <family val="2"/>
        <charset val="204"/>
      </rPr>
      <t xml:space="preserve">   </t>
    </r>
    <r>
      <rPr>
        <sz val="12"/>
        <rFont val="Arial Cyr"/>
        <charset val="204"/>
      </rPr>
      <t>Муниципальное образование  "Углеродовское городское поселение "</t>
    </r>
  </si>
  <si>
    <t>Подпрограмма "Нормативно-методическое обеспечение и организация бюджетного процесса" муниципальной программы Углеродовского городского поселения "Управление муниципальными финансами"</t>
  </si>
  <si>
    <t>Мероприятия по ремонту и содержанию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 "Развитие транспортной системы"</t>
  </si>
  <si>
    <t>Подпрограмма "Благоустройство территории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</si>
  <si>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Культура, кинематография</t>
  </si>
  <si>
    <t>Иные пенсии, социальные доплаты к пенсиям</t>
  </si>
  <si>
    <t>Функционирование правительства Российской Федерации , высших исполнительных органов государственной власти субъектов Российской Федераций, местных администраций</t>
  </si>
  <si>
    <t>Подпрограмма "Обеспечение безопасности на водных объектах"муниципальной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</si>
  <si>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предупреждению происшествий на водных объектах в рамках подпрограммы "Обеспечение безопасности на водных объектах"муниципальной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</si>
  <si>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Официальная публикация нормативно-правовых актов Углеродовского городского поселения,проектов правовых актов Углеродовского городского поселения и иных информационных материалов в средствах массовой информации  в рамках подпрограммы "Обеспечение реализации муниципальной программы Углеродовского городского поселения "Муниципальная политика" муниципальной программы Углеродовского городского поселения "Муниципальная политика"</t>
  </si>
  <si>
    <t>Муниципальная программаУглеродовского городского поселения «Управление муниципальными финансами»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</si>
  <si>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</si>
  <si>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>Непрограммные расходы органа местного самоуправления Углеродовского городского поселения</t>
  </si>
  <si>
    <t>Муниципальная программа Углеродовского городского поселения «Муниципальная политика»</t>
  </si>
  <si>
    <t>Муниципальная программа Углеродовского городского поселения "Благоустройство территории и жилищно-коммунальное хозяйство"</t>
  </si>
  <si>
    <t>Муниципальная программа Углеродовского городского поселения "Развитие культуры, физической культуры и спорта"</t>
  </si>
  <si>
    <t>Муниципальная программа Углеродовского городского поселения "Муниципальная политика"</t>
  </si>
  <si>
    <t xml:space="preserve">Доходы от уплаты акцизов на прямогонный бензин,подлежащие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</si>
  <si>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Доходы, получаемые в виде арендной платы за земельные участки, государственная собственность на которые не разграничена,а также средства от продажи права на заключение договоров аренды указанных земельных участков</t>
  </si>
  <si>
    <t>Субвенции местным бюджетам поселений на выполнение передаваемых полномочий субъектов Российской Федерации</t>
  </si>
  <si>
    <t>Субвенции бюджетом городских поселений на выполнение передаваемых полномочий субъектов Российской Федерации</t>
  </si>
  <si>
    <t xml:space="preserve">951 0104 9990072390 244 </t>
  </si>
  <si>
    <t xml:space="preserve">951 0104 0120000190 244 </t>
  </si>
  <si>
    <t xml:space="preserve">951 0104 9990072390 000 </t>
  </si>
  <si>
    <t xml:space="preserve">951 0104 9990000000 000 </t>
  </si>
  <si>
    <t>951 0104 0120000190 000</t>
  </si>
  <si>
    <t>951 0111 0000000000 000</t>
  </si>
  <si>
    <t>951 0111 9900000000 000</t>
  </si>
  <si>
    <t>951 0111 9910000000 000</t>
  </si>
  <si>
    <t xml:space="preserve">951 0111 9910090300 000 </t>
  </si>
  <si>
    <t xml:space="preserve">951 0104 0120000110 000 </t>
  </si>
  <si>
    <t xml:space="preserve">951 0104 0120000110 121 </t>
  </si>
  <si>
    <t xml:space="preserve">951 0104 0120000110 122 </t>
  </si>
  <si>
    <t xml:space="preserve">951 0104 0120000000 000 </t>
  </si>
  <si>
    <t xml:space="preserve">951 0104 0100000000 000 </t>
  </si>
  <si>
    <t xml:space="preserve">951 0104 0000000000 000 </t>
  </si>
  <si>
    <t xml:space="preserve">951 0000 0000000000  000 </t>
  </si>
  <si>
    <t xml:space="preserve">951 0100 0000000000 000 </t>
  </si>
  <si>
    <t xml:space="preserve">Фонд оплаты труда государственных (муниципальных) органов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</si>
  <si>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(муниципальных)органов</t>
  </si>
  <si>
    <t xml:space="preserve">951 0104 0120000110 129 </t>
  </si>
  <si>
    <t xml:space="preserve">951 0111 9910090300 870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</si>
  <si>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</si>
  <si>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</si>
  <si>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</si>
  <si>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951 0113 0120020130 853 </t>
  </si>
  <si>
    <t xml:space="preserve">951 0113 0600000000 000 </t>
  </si>
  <si>
    <t xml:space="preserve">951 0113 0620000000 000 </t>
  </si>
  <si>
    <t xml:space="preserve">951 0113 0620020220 000 </t>
  </si>
  <si>
    <t xml:space="preserve">951 0113 0620020220 244 </t>
  </si>
  <si>
    <t xml:space="preserve">951 0113 0120020130 000 </t>
  </si>
  <si>
    <t xml:space="preserve">951 0203 9990000000 000  </t>
  </si>
  <si>
    <t xml:space="preserve">951 0203 9990051180 000 </t>
  </si>
  <si>
    <t xml:space="preserve">951 0203 9990051180 121  </t>
  </si>
  <si>
    <t xml:space="preserve">951 0203 0000000000 000 </t>
  </si>
  <si>
    <t xml:space="preserve">951 0200 0000000000 000 </t>
  </si>
  <si>
    <t xml:space="preserve">951 0203 9990051180 129  </t>
  </si>
  <si>
    <t>Фонд оплаты труда государственных (муниципальных) органов</t>
  </si>
  <si>
    <t xml:space="preserve">951 0300 0000000000 000 </t>
  </si>
  <si>
    <t xml:space="preserve">951 0309 0000000000 000 </t>
  </si>
  <si>
    <t xml:space="preserve">951 0309 0300000000 000 </t>
  </si>
  <si>
    <t xml:space="preserve">951 0309 0320000000 000 </t>
  </si>
  <si>
    <t xml:space="preserve">951 0309 0320085010 000 </t>
  </si>
  <si>
    <t xml:space="preserve">951 0309 0320085010 540 </t>
  </si>
  <si>
    <t xml:space="preserve">951 0309 0330000000 000 </t>
  </si>
  <si>
    <t xml:space="preserve">951 0309 0330020060 000 </t>
  </si>
  <si>
    <t xml:space="preserve">951 0309 0330020060 244  </t>
  </si>
  <si>
    <t xml:space="preserve">951 0400 0000000000 000 </t>
  </si>
  <si>
    <t xml:space="preserve">951 0409 0000000000 000 </t>
  </si>
  <si>
    <t xml:space="preserve">951 0409 0400000000 000 </t>
  </si>
  <si>
    <t xml:space="preserve">951 0409 0410000000 000 </t>
  </si>
  <si>
    <t xml:space="preserve">951 0409 0410020070 000 </t>
  </si>
  <si>
    <t xml:space="preserve">951 0409 0410020070 244 </t>
  </si>
  <si>
    <t xml:space="preserve">951 0409 0420000000 000 </t>
  </si>
  <si>
    <t xml:space="preserve">951 0409 0420020010 244 </t>
  </si>
  <si>
    <t xml:space="preserve">951 0503 0000000000 000 </t>
  </si>
  <si>
    <t xml:space="preserve">951 0503 0500000000 000 </t>
  </si>
  <si>
    <t xml:space="preserve">951 0503 0510000000 000 </t>
  </si>
  <si>
    <t xml:space="preserve">951 0503 0510020120 000 </t>
  </si>
  <si>
    <t>951 0503 0510020120 244</t>
  </si>
  <si>
    <t xml:space="preserve">951 0503 0520000000 000 </t>
  </si>
  <si>
    <t xml:space="preserve">951 0503 0520020140 000 </t>
  </si>
  <si>
    <t xml:space="preserve">951 0503 0520020140 244 </t>
  </si>
  <si>
    <t xml:space="preserve">951 0801 0210000590 611 </t>
  </si>
  <si>
    <t xml:space="preserve">951 0801 0210000000 000 </t>
  </si>
  <si>
    <t xml:space="preserve">951 0801 0210000590 000 </t>
  </si>
  <si>
    <t>Расходы на обеспечение деятельности(оказание услуг) муниципальных учреждений Углеродовского городского поселения в рамках подпрограммы «Развитие культуры" муниципальной программы Углеродовского городского поселения «Развитие культуры, физической культуры и спорта"</t>
  </si>
  <si>
    <t xml:space="preserve">951 1000 0000000000 000 </t>
  </si>
  <si>
    <t xml:space="preserve">951 1001 0000000000 000 </t>
  </si>
  <si>
    <t xml:space="preserve">951 1001 0600000000 000 </t>
  </si>
  <si>
    <t xml:space="preserve">951 1001 0630000000 000 </t>
  </si>
  <si>
    <t xml:space="preserve">951 1001 0630010010 000 </t>
  </si>
  <si>
    <t xml:space="preserve">951 1001 0630010010 312 </t>
  </si>
  <si>
    <t>951 0409 0420020010 000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</si>
  <si>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</si>
  <si>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</si>
  <si>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951 0104 0120000190 200</t>
  </si>
  <si>
    <t>951 0104 0120000190 240</t>
  </si>
  <si>
    <t xml:space="preserve">951 0104 9990072390 240 </t>
  </si>
  <si>
    <t xml:space="preserve">951 0104 9990072390 200 </t>
  </si>
  <si>
    <t xml:space="preserve">951 0113 0620020220 240 </t>
  </si>
  <si>
    <t xml:space="preserve">951 0113 0620020220 200 </t>
  </si>
  <si>
    <t>Расходы на выплаты персоналу государственных (муниципальных) органов</t>
  </si>
  <si>
    <t>951 0104 0120000110 120</t>
  </si>
  <si>
    <t xml:space="preserve">951 0111 9910090300 800 </t>
  </si>
  <si>
    <t>Иные бюджетные ассигнования</t>
  </si>
  <si>
    <t>Уплата налогов, сборов и иных платежей</t>
  </si>
  <si>
    <t xml:space="preserve">951 0113 0120020130 850 </t>
  </si>
  <si>
    <t>951 0113 0120020130 800</t>
  </si>
  <si>
    <t xml:space="preserve">951 0203 9990051180 100  </t>
  </si>
  <si>
    <t xml:space="preserve">951 0203 9990051180 120 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</si>
  <si>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</si>
  <si>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951 0104 0120000110 100</t>
  </si>
  <si>
    <t xml:space="preserve">951 0309 0320085010 500 </t>
  </si>
  <si>
    <t>Межбюджетные трансферты</t>
  </si>
  <si>
    <t>951 0309 0330020060 200</t>
  </si>
  <si>
    <t xml:space="preserve">951 0309 0330020060 240  </t>
  </si>
  <si>
    <t>951 0409 0410020070 240</t>
  </si>
  <si>
    <t xml:space="preserve">951 0409 0410020070 200 </t>
  </si>
  <si>
    <t xml:space="preserve">951 0409 0420020010 240 </t>
  </si>
  <si>
    <t xml:space="preserve">951 0409 0420020010 200 </t>
  </si>
  <si>
    <t>951 0503 0510020120 240</t>
  </si>
  <si>
    <t>951 0503 0510020120 200</t>
  </si>
  <si>
    <t>951 0503 0520020140 240</t>
  </si>
  <si>
    <t>951 0503 0520020140 200</t>
  </si>
  <si>
    <t xml:space="preserve">951 0801 0210000590 610 </t>
  </si>
  <si>
    <t xml:space="preserve">951 0801 0210000590 600 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</si>
  <si>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</si>
  <si>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</si>
  <si>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 xml:space="preserve">951 1001 0630010010 310 </t>
  </si>
  <si>
    <t>951 1001 0630010010 300</t>
  </si>
  <si>
    <t>Социальное обеспечение и иные выплаты населению</t>
  </si>
  <si>
    <t>Публичные нормативные социальные выплаты гражданам</t>
  </si>
  <si>
    <t xml:space="preserve">Субвенции бюджетам бюджетной системы  Российской Федерации </t>
  </si>
  <si>
    <t xml:space="preserve">Дотации бюджетам бюджетной системы  Российской Федерации </t>
  </si>
  <si>
    <t>951 0801 0200000000 000</t>
  </si>
  <si>
    <t>951 0801 0000000000 000</t>
  </si>
  <si>
    <t>951 0800 0000000000 000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</si>
  <si>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</si>
  <si>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Уплата прочих налогов, сборов </t>
  </si>
  <si>
    <t>Расходы на социальную поддержку лиц из числа муниципальных служащих Углеродовского городского поселения,имеющих право на получение государственной пенсии за выслугу лет в  рамках подпрограммы  "Социальная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лет" муниципальной программы Углеродовского городского поселения "Муниципальная политика"</t>
  </si>
  <si>
    <t>000 1 11 05070 00 0000 120</t>
  </si>
  <si>
    <t>Доходы от сдачи в аренду имущества, составляющего государственную(муниципальную) казну (за исключением земельных участков)</t>
  </si>
  <si>
    <t>000 1 11 05075 13 0000 120</t>
  </si>
  <si>
    <t>Доходы от сдачи в аренду имущества, составляющего  казну  городских поселений (за исключением земельных участков)</t>
  </si>
  <si>
    <t>Межбюджетные трансферты, передаваемые бюджетам городских поселений</t>
  </si>
  <si>
    <t xml:space="preserve">Прочие межбюджетные трансферты, передаваемые бюджетам муниципальных образований на осуществление части </t>
  </si>
  <si>
    <t xml:space="preserve">         </t>
  </si>
  <si>
    <t xml:space="preserve">951 0113 0120099990 852 </t>
  </si>
  <si>
    <t xml:space="preserve">951 0113 0120099990 850 </t>
  </si>
  <si>
    <t xml:space="preserve">951 0113 0120099990 800 </t>
  </si>
  <si>
    <t xml:space="preserve">951 0113 0120099990 000 </t>
  </si>
  <si>
    <t>000 1 01 02020 01 0000 110</t>
  </si>
  <si>
    <t>Муниципальная программа Углеродовского городского поселения «Управление муниципальными финансами»</t>
  </si>
  <si>
    <t>951 0104 9900000000 000</t>
  </si>
  <si>
    <t>951 0113 0120099990 853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</si>
  <si>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учередивших адвокатские кабинеты, и других лиц, занимающихся частной практикой в соответствии со статьей 227 Налогового кодекса Российской Федерации </t>
  </si>
  <si>
    <t>Жилищно-коммунальное хозяйство</t>
  </si>
  <si>
    <t>951 0310 0310000000 000</t>
  </si>
  <si>
    <t>951 0310 0000000000 000</t>
  </si>
  <si>
    <t>951 0310 0310020020 000</t>
  </si>
  <si>
    <t>951 0310 0310020020 200</t>
  </si>
  <si>
    <t>951 0310 0310020020 240</t>
  </si>
  <si>
    <t>951 0310 0310020020 244</t>
  </si>
  <si>
    <t>951 0705 0610020210 244</t>
  </si>
  <si>
    <t>951 0500 0000000000 000</t>
  </si>
  <si>
    <t>951 0113 9900000000 000</t>
  </si>
  <si>
    <t>951 0113 9990000000 000</t>
  </si>
  <si>
    <t>Непрограмные расходы органа местного самоуправления Углеродовского городского поселения</t>
  </si>
  <si>
    <t xml:space="preserve">Исполнение судебных актов </t>
  </si>
  <si>
    <t>Исполнение судебных актов, Российской федерации и мировых соглашений по возмещению причененного вреда</t>
  </si>
  <si>
    <t>Муниципальная программа Углеродовского городского поселения "Защита населения и территории  от чрезвычайных ситуаций ,обеспечение пожарной безопасности и безопасности людей на водных объектах"</t>
  </si>
  <si>
    <t xml:space="preserve">Прочая закупка товаров, работ и услуг </t>
  </si>
  <si>
    <t>Прочая закупка товаров, работ и услуг</t>
  </si>
  <si>
    <t>Обеспечение пожарной безопасности</t>
  </si>
  <si>
    <t>951 0310 0300000000 000</t>
  </si>
  <si>
    <t>Муниципальная программа Углеродовского городского поселения " 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</si>
  <si>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Углеродовского городского поселения "Защита населения  и территории от чрезвычайных ситуаций, обеспечение пожарной безопасности и безопасности людей на водных объектах"</t>
  </si>
  <si>
    <t xml:space="preserve">Прочая закупка товаров, работ </t>
  </si>
  <si>
    <t>000 1 03 02231 01 0000 110</t>
  </si>
  <si>
    <t>000 1 03 02241 01 0000 110</t>
  </si>
  <si>
    <t>000 1 03 02251 01 0000 110</t>
  </si>
  <si>
    <t>000 1 03 02261 01 0000 110</t>
  </si>
  <si>
    <t>000 2 02 10000 00 0000 150</t>
  </si>
  <si>
    <t>000 2 02 10001 00 0000 150</t>
  </si>
  <si>
    <t>000 2 02 30000 00 0000 150</t>
  </si>
  <si>
    <t>000 2 02 35118 00 0000 150</t>
  </si>
  <si>
    <t>000 2 02 35118 13 0000 150</t>
  </si>
  <si>
    <t>000 2 02 30024 00 0000 150</t>
  </si>
  <si>
    <t>000 2 02 30024 13 0000 150</t>
  </si>
  <si>
    <t>000 2 02 40000 00 0000 150</t>
  </si>
  <si>
    <t>000 2 02 49999 00 0000 150</t>
  </si>
  <si>
    <t>000 2 02 49999 13 0000 150</t>
  </si>
  <si>
    <t>000 1 01 02050 01 0000 110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</si>
  <si>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</si>
  <si>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951 0501 0000000000 000</t>
  </si>
  <si>
    <t>951 0501 9900000000 000</t>
  </si>
  <si>
    <t>951 0501 9990000000 000</t>
  </si>
  <si>
    <t>Иные мероприятия в сфере жилищного хозяйства  по иным непрограммным расходам  в рамках непрограммных расходов органа местного самоуправления Углеродовского городского поселения</t>
  </si>
  <si>
    <t>951 0501 9990020190 000</t>
  </si>
  <si>
    <t>951 0501 9990020190 200</t>
  </si>
  <si>
    <t>951 0501 9990020190 240</t>
  </si>
  <si>
    <t>951 0501 9990020190 244</t>
  </si>
  <si>
    <t xml:space="preserve">В.Ш.Абаринова </t>
  </si>
  <si>
    <t>Руководитель                                           _________________________                              С.Г.Ильяев</t>
  </si>
  <si>
    <t>Начальник сектора экомики и финансов                                     _____________</t>
  </si>
  <si>
    <t xml:space="preserve">951 0203 9990051180 200 </t>
  </si>
  <si>
    <t>951 0203 9990051180 240</t>
  </si>
  <si>
    <t xml:space="preserve">951 0203 9990051180 244 </t>
  </si>
  <si>
    <t xml:space="preserve"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 </t>
  </si>
  <si>
    <t>951 0113 9990090120 800</t>
  </si>
  <si>
    <t>951 0113 9990090120 830</t>
  </si>
  <si>
    <t>951 0113 9990090120 831</t>
  </si>
  <si>
    <t>951 0203 9900000000 000</t>
  </si>
  <si>
    <t>Расходы на осуществление первичного воинского учёта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</si>
  <si>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>Подпрограмма "Защита от чрезвычайных ситуаций"муниципальной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 водных объектах"</t>
  </si>
  <si>
    <t>Мероприятия по предупреждению чрезвычайных ситуаций и пропаганде среди населения безопасности жизнедеятельности,  обучение действиям при возникновении чрезвычайных ситуаций  в рамках  подпрограммы "Защита от чрезвычайных  ситуаций" 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 водных объектах"</t>
  </si>
  <si>
    <t>951 0309 0320020030 000</t>
  </si>
  <si>
    <t>951 0309 0320020030 200</t>
  </si>
  <si>
    <t>951 0309 0320020030 240</t>
  </si>
  <si>
    <t>951 0309 0320020030 244</t>
  </si>
  <si>
    <t>Подпрограмма "Пожарная безопасность"муниципальной программы Углеродовского городского поселения "Защита населения  и территории от чрезвычайных ситуаций, обеспечение пожарной безопасности и безопасности людей на водных объектах"</t>
  </si>
  <si>
    <t>Муниципальная программа Углеродовского городского поселения  "Развитие транспортной системы"</t>
  </si>
  <si>
    <t>Подпрограмма  "Повышение безопасности дорожного движения на территории Углеродовского городского поселения"муниципальной программы Углеродовского городского поселения "Развитие транспортной системы"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</si>
  <si>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</t>
  </si>
  <si>
    <t>Жилищное хозяйство</t>
  </si>
  <si>
    <t>Подпрограмма "Социальная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лет" муниципальной программы Углеродовского городского поселения "Муниципальная политика"</t>
  </si>
  <si>
    <t>Транспортный налог</t>
  </si>
  <si>
    <t>000 1 06 04000 020000 110</t>
  </si>
  <si>
    <t>Транспортный налог с организаций</t>
  </si>
  <si>
    <t>000 1 06 04011 020000 110</t>
  </si>
  <si>
    <t>Транспортный налог с физических лиц</t>
  </si>
  <si>
    <t>000 1 06 04012 020000 110</t>
  </si>
  <si>
    <t xml:space="preserve">Уплата налога на имущество организаций и земельного налога </t>
  </si>
  <si>
    <t xml:space="preserve">951 0113 0120099990 851 </t>
  </si>
  <si>
    <t>951 0501 0530020210 244</t>
  </si>
  <si>
    <t>951 0501 0530020210 240</t>
  </si>
  <si>
    <t>951 0501 0530020210 200</t>
  </si>
  <si>
    <t>Подпрограмма "Развитие жилищно-коммунального хозяйства Углеродовского городского поселения"</t>
  </si>
  <si>
    <t>951 0501 0530000000 000</t>
  </si>
  <si>
    <t>951 0501 0530020210 000</t>
  </si>
  <si>
    <t>951 0501 07100S3160 410</t>
  </si>
  <si>
    <t>951 0501 07100S3160 400</t>
  </si>
  <si>
    <t xml:space="preserve">Расходы на переселение граждан из многоквартирного аварийного жилого фонда, признанного непригодным для проживания, аварийным и подлежащим сносу или реконструкции, в рамках подпрограммы «Оказание мер государственной поддержки в улучшении жилищных условий отдельным категориям граждан» муниципальной программы Углеродовского городского поселения «Обеспечение доступным и комфортным жильем населения  Углеродовского городского поселения» </t>
  </si>
  <si>
    <r>
      <t>Р</t>
    </r>
    <r>
      <rPr>
        <sz val="18"/>
        <rFont val="Times New Roman"/>
        <family val="1"/>
        <charset val="204"/>
      </rPr>
      <t>асходы на уплату</t>
    </r>
    <r>
      <rPr>
        <sz val="18"/>
        <color rgb="FF000000"/>
        <rFont val="Times New Roman"/>
        <family val="1"/>
        <charset val="204"/>
      </rPr>
      <t xml:space="preserve"> взносов на капитальный ремонт общего имущества многоквартирных домов по помещениям, находящимся в собственности Углеродовского городского  поселения в рамках подпрограммы «Развитие жилищно-коммунального хозяйства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</t>
    </r>
    <r>
      <rPr>
        <sz val="18"/>
        <rFont val="Times New Roman"/>
        <family val="1"/>
        <charset val="204"/>
      </rPr>
      <t xml:space="preserve"> (Иные закупки товаров, работ и услуг для обеспечения государственных (муниципальных) нужд)</t>
    </r>
  </si>
  <si>
    <t>951 0501 07100S3160 000</t>
  </si>
  <si>
    <r>
      <t>Мероприятия по обеспечению перспективных земельных участков документами планировки территорий с целью формирования территорий для жилищного строительства в рамках подпрограммы «Территориальное планирование и развитие территорий, в том числе для жилищного строительства в Углеродовском  городском поселении» муниципальной программы «</t>
    </r>
    <r>
      <rPr>
        <sz val="18"/>
        <rFont val="Times New Roman"/>
        <family val="1"/>
        <charset val="204"/>
      </rPr>
      <t xml:space="preserve">Обеспечение доступным и комфортным жильем населения  Углеродовского городского поселения» </t>
    </r>
    <r>
      <rPr>
        <sz val="18"/>
        <color rgb="FF000000"/>
        <rFont val="Times New Roman"/>
        <family val="1"/>
        <charset val="204"/>
      </rPr>
      <t xml:space="preserve"> </t>
    </r>
  </si>
  <si>
    <t>Подпрограмма «Оказание мер государственной поддержки в улучшении жилищных условий отдельным категориям граждан»</t>
  </si>
  <si>
    <r>
      <t>Приобретение основных средств для муниципальных учреждений культуры Углеродовского городского поселения в рамках подпрограммы «Развитие культуры» муниципальной программы Углеродовского городского поселения</t>
    </r>
    <r>
      <rPr>
        <b/>
        <sz val="18"/>
        <rFont val="Times New Roman"/>
        <family val="1"/>
        <charset val="204"/>
      </rPr>
      <t xml:space="preserve"> </t>
    </r>
    <r>
      <rPr>
        <sz val="18"/>
        <rFont val="Times New Roman"/>
        <family val="1"/>
        <charset val="204"/>
      </rPr>
      <t>«Развитие культуры, физической культуры и спорта» (Субсидии бюджетным учреждениям)</t>
    </r>
  </si>
  <si>
    <t>000 1 14 06013 13 0000 430</t>
  </si>
  <si>
    <t>000 2 02 15001 13 0000 150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</si>
  <si>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</si>
  <si>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000 1 14 00000 00 0000 430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</si>
  <si>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</si>
  <si>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</si>
  <si>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земельных участков,  государственная  собственность на которые не разграничена</t>
  </si>
  <si>
    <t>000 1 14 06010 00 0000 430</t>
  </si>
  <si>
    <t xml:space="preserve">Прочие доходы от компенсации затрат  бюджетов городских поселений </t>
  </si>
  <si>
    <t>000 1 13 02995 13 0000 130</t>
  </si>
  <si>
    <t>Прочие доходы от компенсации затрат  государства</t>
  </si>
  <si>
    <t>000 1 13 02990 00 0000 130</t>
  </si>
  <si>
    <t>Доходы от компенсации затрат государства</t>
  </si>
  <si>
    <t>000 1 13 02000 00 0000 130</t>
  </si>
  <si>
    <t>ДОХОДЫ ОТ ОКАЗАНИЯ ПЛАТНЫХ УСЛУГ (РАБОТ) И КОМПЕНСАЦИИ ЗАТРАТ ГОСУДАРСТВА</t>
  </si>
  <si>
    <t>000 1 13 00000 00 0000 000</t>
  </si>
  <si>
    <t>Оценка муниципального имущества</t>
  </si>
  <si>
    <t>951 0113 9990020260 200</t>
  </si>
  <si>
    <t>951 0113 9990020260 240</t>
  </si>
  <si>
    <t>951 0113 9990020260 244</t>
  </si>
  <si>
    <r>
      <t>951 0412 07200</t>
    </r>
    <r>
      <rPr>
        <sz val="16"/>
        <rFont val="Arial"/>
        <family val="2"/>
        <charset val="204"/>
      </rPr>
      <t>S</t>
    </r>
    <r>
      <rPr>
        <sz val="16"/>
        <color rgb="FF000000"/>
        <rFont val="Arial"/>
        <family val="2"/>
        <charset val="204"/>
      </rPr>
      <t>4580 000</t>
    </r>
  </si>
  <si>
    <r>
      <t>951 0412 07200</t>
    </r>
    <r>
      <rPr>
        <sz val="16"/>
        <rFont val="Arial"/>
        <family val="2"/>
        <charset val="204"/>
      </rPr>
      <t>S</t>
    </r>
    <r>
      <rPr>
        <sz val="16"/>
        <color rgb="FF000000"/>
        <rFont val="Arial"/>
        <family val="2"/>
        <charset val="204"/>
      </rPr>
      <t>4580 200</t>
    </r>
  </si>
  <si>
    <r>
      <t>951 0412 07200</t>
    </r>
    <r>
      <rPr>
        <sz val="16"/>
        <rFont val="Arial"/>
        <family val="2"/>
        <charset val="204"/>
      </rPr>
      <t>S</t>
    </r>
    <r>
      <rPr>
        <sz val="16"/>
        <color rgb="FF000000"/>
        <rFont val="Arial"/>
        <family val="2"/>
        <charset val="204"/>
      </rPr>
      <t>4580 240</t>
    </r>
  </si>
  <si>
    <r>
      <t>951 0412 07200</t>
    </r>
    <r>
      <rPr>
        <sz val="16"/>
        <rFont val="Arial"/>
        <family val="2"/>
        <charset val="204"/>
      </rPr>
      <t>S</t>
    </r>
    <r>
      <rPr>
        <sz val="16"/>
        <color rgb="FF000000"/>
        <rFont val="Arial"/>
        <family val="2"/>
        <charset val="204"/>
      </rPr>
      <t>4580 244</t>
    </r>
  </si>
  <si>
    <t xml:space="preserve">Оценка муниципального имущества, признание прав и регулирование отношений по муниципальной собственности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 </t>
  </si>
  <si>
    <t>951 0801 0210071180 000</t>
  </si>
  <si>
    <t>951 0801 0210071180 600</t>
  </si>
  <si>
    <t>951 0801 0210071180 610</t>
  </si>
  <si>
    <t>951 0801 0210071180 611</t>
  </si>
  <si>
    <t>Обслуживание государственного и муниципального долга</t>
  </si>
  <si>
    <t xml:space="preserve">951 1300 0000000000 000 </t>
  </si>
  <si>
    <t>Обслуживание государственного внутреннего и муниципального долга</t>
  </si>
  <si>
    <t xml:space="preserve">951 1301 0000000000 000 </t>
  </si>
  <si>
    <t>Обслуживание  муниципального долга Углеродовского городского поселения</t>
  </si>
  <si>
    <t xml:space="preserve">951 1301 9920000000 000 </t>
  </si>
  <si>
    <t>Процентные платежи по  обслуживанию муниципального  долга Углеродовского городского поселения в рамках непрограммных расходов органа местного самоуправления Углеродовского городского поселения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</si>
  <si>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</si>
  <si>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</si>
  <si>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</si>
  <si>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 xml:space="preserve">951 1301 9920090090 730 </t>
  </si>
  <si>
    <t>"03" августа  2020 г.</t>
  </si>
  <si>
    <t>01.08.2020</t>
  </si>
  <si>
    <t xml:space="preserve">на 01 августа 2020 года </t>
  </si>
  <si>
    <t xml:space="preserve">                                                                                                                                    ОТЧЕТ ОБ ИСПОЛНЕНИИ БЮДЖЕТА</t>
  </si>
  <si>
    <t xml:space="preserve">Налог на дохорды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учередивших адвокатские кабинеты, и других лиц, занимающихся частной практикой в соответствии со статьей 227 Налогового кодекса Российской Федерации </t>
  </si>
  <si>
    <t>Расходы за счет межбюджетных трансфертов из бюджета района на решение вопросов местного значения в рамках подпрограммы "Развитие жилищно-коммунального хозяйства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</si>
  <si>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951 0502 0530085010 244</t>
  </si>
  <si>
    <t>951 0502 0530085010 240</t>
  </si>
  <si>
    <t>951 0502 0530085010 200</t>
  </si>
  <si>
    <t>951 0502 0530085010 000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</si>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</sst>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00000"/>
  </numFmts>
  <fonts count="34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4"/>
      <name val="Arial"/>
      <family val="2"/>
      <charset val="204"/>
    </font>
    <font>
      <sz val="14"/>
      <name val="Arial Cyr"/>
      <family val="2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sz val="16"/>
      <name val="Arial"/>
      <family val="2"/>
      <charset val="204"/>
    </font>
    <font>
      <sz val="18"/>
      <name val="Arial Cyr"/>
      <family val="2"/>
      <charset val="204"/>
    </font>
    <font>
      <b/>
      <sz val="10"/>
      <name val="Arial"/>
      <family val="2"/>
      <charset val="204"/>
    </font>
    <font>
      <sz val="16"/>
      <name val="Arial Cyr"/>
      <family val="2"/>
      <charset val="204"/>
    </font>
    <font>
      <sz val="18"/>
      <name val="Arial"/>
      <family val="2"/>
      <charset val="204"/>
    </font>
    <font>
      <sz val="16"/>
      <name val="Arial Cyr"/>
      <charset val="204"/>
    </font>
    <font>
      <b/>
      <sz val="16"/>
      <name val="Arial Cyr"/>
      <family val="2"/>
      <charset val="204"/>
    </font>
    <font>
      <sz val="16"/>
      <color theme="1"/>
      <name val="Arial"/>
      <family val="2"/>
      <charset val="204"/>
    </font>
    <font>
      <b/>
      <sz val="14"/>
      <color theme="1"/>
      <name val="Arial Cyr"/>
      <family val="2"/>
      <charset val="204"/>
    </font>
    <font>
      <sz val="14"/>
      <color theme="1"/>
      <name val="Arial Cyr"/>
      <charset val="204"/>
    </font>
    <font>
      <sz val="14"/>
      <color theme="1"/>
      <name val="Arial Cyr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 Cyr"/>
      <charset val="204"/>
    </font>
    <font>
      <sz val="16"/>
      <color theme="1"/>
      <name val="Arial Cyr"/>
      <family val="2"/>
      <charset val="204"/>
    </font>
    <font>
      <sz val="10"/>
      <color theme="1"/>
      <name val="Arial Cyr"/>
      <charset val="204"/>
    </font>
    <font>
      <sz val="16"/>
      <color rgb="FFFF0000"/>
      <name val="Arial Cyr"/>
      <charset val="204"/>
    </font>
    <font>
      <b/>
      <sz val="16"/>
      <name val="Arial"/>
      <family val="2"/>
      <charset val="204"/>
    </font>
    <font>
      <sz val="16"/>
      <color rgb="FF000000"/>
      <name val="Arial"/>
      <family val="2"/>
      <charset val="204"/>
    </font>
    <font>
      <sz val="18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b/>
      <sz val="18"/>
      <name val="Arial"/>
      <family val="2"/>
      <charset val="204"/>
    </font>
    <font>
      <sz val="18"/>
      <color indexed="8"/>
      <name val="Arial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3" fillId="0" borderId="0"/>
  </cellStyleXfs>
  <cellXfs count="246">
    <xf numFmtId="0" fontId="0" fillId="0" borderId="0" xfId="0"/>
    <xf numFmtId="49" fontId="1" fillId="0" borderId="0" xfId="0" applyNumberFormat="1" applyFont="1"/>
    <xf numFmtId="49" fontId="0" fillId="0" borderId="3" xfId="0" applyNumberFormat="1" applyBorder="1"/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7" fillId="0" borderId="0" xfId="0" applyNumberFormat="1" applyFont="1"/>
    <xf numFmtId="0" fontId="7" fillId="0" borderId="0" xfId="0" applyFont="1" applyBorder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vertical="top" wrapText="1"/>
    </xf>
    <xf numFmtId="4" fontId="7" fillId="0" borderId="0" xfId="0" applyNumberFormat="1" applyFont="1" applyBorder="1" applyAlignment="1">
      <alignment horizontal="right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vertical="top"/>
    </xf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49" fontId="7" fillId="0" borderId="0" xfId="0" applyNumberFormat="1" applyFont="1" applyBorder="1"/>
    <xf numFmtId="0" fontId="7" fillId="0" borderId="5" xfId="0" applyFont="1" applyBorder="1"/>
    <xf numFmtId="0" fontId="5" fillId="0" borderId="0" xfId="0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/>
    </xf>
    <xf numFmtId="0" fontId="13" fillId="0" borderId="6" xfId="0" applyNumberFormat="1" applyFont="1" applyFill="1" applyBorder="1" applyAlignment="1">
      <alignment horizontal="left" vertical="center" wrapText="1"/>
    </xf>
    <xf numFmtId="0" fontId="14" fillId="0" borderId="0" xfId="0" applyFont="1"/>
    <xf numFmtId="0" fontId="15" fillId="0" borderId="0" xfId="0" applyFont="1" applyBorder="1" applyAlignment="1"/>
    <xf numFmtId="0" fontId="12" fillId="0" borderId="0" xfId="0" applyFont="1" applyAlignment="1">
      <alignment horizontal="left"/>
    </xf>
    <xf numFmtId="49" fontId="12" fillId="0" borderId="0" xfId="0" applyNumberFormat="1" applyFont="1"/>
    <xf numFmtId="0" fontId="14" fillId="0" borderId="3" xfId="0" applyFont="1" applyBorder="1" applyAlignment="1">
      <alignment horizontal="left"/>
    </xf>
    <xf numFmtId="0" fontId="14" fillId="0" borderId="3" xfId="0" applyFont="1" applyBorder="1" applyAlignment="1"/>
    <xf numFmtId="49" fontId="14" fillId="0" borderId="3" xfId="0" applyNumberFormat="1" applyFont="1" applyBorder="1"/>
    <xf numFmtId="4" fontId="10" fillId="0" borderId="5" xfId="0" applyNumberFormat="1" applyFont="1" applyFill="1" applyBorder="1" applyAlignment="1"/>
    <xf numFmtId="4" fontId="10" fillId="0" borderId="5" xfId="0" applyNumberFormat="1" applyFont="1" applyFill="1" applyBorder="1" applyAlignment="1">
      <alignment horizontal="right"/>
    </xf>
    <xf numFmtId="4" fontId="10" fillId="0" borderId="15" xfId="0" applyNumberFormat="1" applyFont="1" applyFill="1" applyBorder="1" applyAlignment="1"/>
    <xf numFmtId="0" fontId="19" fillId="0" borderId="0" xfId="0" applyFont="1" applyAlignment="1">
      <alignment horizontal="left"/>
    </xf>
    <xf numFmtId="4" fontId="21" fillId="0" borderId="5" xfId="0" applyNumberFormat="1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vertical="top" wrapText="1"/>
    </xf>
    <xf numFmtId="49" fontId="20" fillId="0" borderId="0" xfId="0" applyNumberFormat="1" applyFont="1" applyBorder="1" applyAlignment="1"/>
    <xf numFmtId="0" fontId="16" fillId="0" borderId="0" xfId="0" applyFont="1"/>
    <xf numFmtId="0" fontId="22" fillId="0" borderId="0" xfId="0" applyFont="1" applyAlignment="1">
      <alignment horizontal="left"/>
    </xf>
    <xf numFmtId="49" fontId="21" fillId="0" borderId="0" xfId="0" applyNumberFormat="1" applyFont="1" applyBorder="1" applyAlignment="1">
      <alignment horizontal="center" wrapText="1"/>
    </xf>
    <xf numFmtId="49" fontId="22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49" fontId="18" fillId="0" borderId="0" xfId="0" applyNumberFormat="1" applyFont="1" applyBorder="1" applyAlignment="1">
      <alignment horizontal="center" wrapText="1"/>
    </xf>
    <xf numFmtId="49" fontId="19" fillId="0" borderId="0" xfId="0" applyNumberFormat="1" applyFont="1" applyBorder="1" applyAlignment="1">
      <alignment horizontal="center"/>
    </xf>
    <xf numFmtId="4" fontId="16" fillId="0" borderId="5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6" fillId="0" borderId="0" xfId="0" applyFont="1" applyFill="1"/>
    <xf numFmtId="49" fontId="6" fillId="0" borderId="0" xfId="0" applyNumberFormat="1" applyFont="1" applyFill="1"/>
    <xf numFmtId="0" fontId="8" fillId="0" borderId="0" xfId="0" applyFont="1" applyFill="1" applyAlignment="1"/>
    <xf numFmtId="0" fontId="6" fillId="0" borderId="8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49" fontId="6" fillId="0" borderId="0" xfId="0" applyNumberFormat="1" applyFont="1" applyFill="1" applyAlignment="1"/>
    <xf numFmtId="49" fontId="6" fillId="0" borderId="12" xfId="0" applyNumberFormat="1" applyFont="1" applyFill="1" applyBorder="1" applyAlignment="1">
      <alignment horizontal="center"/>
    </xf>
    <xf numFmtId="0" fontId="4" fillId="0" borderId="0" xfId="0" applyFont="1" applyFill="1" applyAlignment="1"/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/>
    <xf numFmtId="49" fontId="7" fillId="0" borderId="3" xfId="0" applyNumberFormat="1" applyFont="1" applyFill="1" applyBorder="1"/>
    <xf numFmtId="0" fontId="7" fillId="0" borderId="3" xfId="0" applyFont="1" applyFill="1" applyBorder="1"/>
    <xf numFmtId="0" fontId="6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13" fillId="0" borderId="6" xfId="0" applyFont="1" applyFill="1" applyBorder="1"/>
    <xf numFmtId="49" fontId="13" fillId="0" borderId="5" xfId="0" applyNumberFormat="1" applyFont="1" applyFill="1" applyBorder="1" applyAlignment="1">
      <alignment horizontal="center"/>
    </xf>
    <xf numFmtId="49" fontId="13" fillId="0" borderId="15" xfId="0" applyNumberFormat="1" applyFont="1" applyFill="1" applyBorder="1" applyAlignment="1">
      <alignment horizontal="center"/>
    </xf>
    <xf numFmtId="49" fontId="13" fillId="0" borderId="7" xfId="0" applyNumberFormat="1" applyFont="1" applyFill="1" applyBorder="1" applyAlignment="1"/>
    <xf numFmtId="4" fontId="10" fillId="0" borderId="9" xfId="0" applyNumberFormat="1" applyFont="1" applyFill="1" applyBorder="1" applyAlignment="1"/>
    <xf numFmtId="0" fontId="13" fillId="0" borderId="6" xfId="0" applyNumberFormat="1" applyFont="1" applyFill="1" applyBorder="1" applyAlignment="1">
      <alignment vertical="center" wrapText="1"/>
    </xf>
    <xf numFmtId="4" fontId="10" fillId="0" borderId="14" xfId="0" applyNumberFormat="1" applyFont="1" applyFill="1" applyBorder="1" applyAlignment="1"/>
    <xf numFmtId="0" fontId="13" fillId="0" borderId="6" xfId="0" applyNumberFormat="1" applyFont="1" applyFill="1" applyBorder="1" applyAlignment="1">
      <alignment horizontal="left" vertical="top" wrapText="1"/>
    </xf>
    <xf numFmtId="164" fontId="21" fillId="0" borderId="5" xfId="0" applyNumberFormat="1" applyFont="1" applyFill="1" applyBorder="1" applyAlignment="1">
      <alignment horizontal="center" wrapText="1"/>
    </xf>
    <xf numFmtId="164" fontId="16" fillId="0" borderId="5" xfId="0" applyNumberFormat="1" applyFont="1" applyFill="1" applyBorder="1" applyAlignment="1">
      <alignment horizontal="center"/>
    </xf>
    <xf numFmtId="2" fontId="10" fillId="0" borderId="5" xfId="0" applyNumberFormat="1" applyFont="1" applyFill="1" applyBorder="1" applyAlignment="1">
      <alignment horizontal="right"/>
    </xf>
    <xf numFmtId="4" fontId="10" fillId="0" borderId="14" xfId="0" applyNumberFormat="1" applyFont="1" applyFill="1" applyBorder="1" applyAlignment="1">
      <alignment horizontal="right"/>
    </xf>
    <xf numFmtId="2" fontId="16" fillId="0" borderId="5" xfId="0" applyNumberFormat="1" applyFont="1" applyFill="1" applyBorder="1" applyAlignment="1">
      <alignment horizontal="center"/>
    </xf>
    <xf numFmtId="164" fontId="16" fillId="0" borderId="5" xfId="0" applyNumberFormat="1" applyFont="1" applyFill="1" applyBorder="1" applyAlignment="1">
      <alignment horizontal="center" wrapText="1"/>
    </xf>
    <xf numFmtId="4" fontId="22" fillId="0" borderId="5" xfId="0" applyNumberFormat="1" applyFont="1" applyFill="1" applyBorder="1" applyAlignment="1">
      <alignment horizontal="center"/>
    </xf>
    <xf numFmtId="49" fontId="16" fillId="0" borderId="5" xfId="0" applyNumberFormat="1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49" fontId="24" fillId="0" borderId="3" xfId="0" applyNumberFormat="1" applyFont="1" applyBorder="1"/>
    <xf numFmtId="0" fontId="5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18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49" fontId="19" fillId="0" borderId="0" xfId="0" applyNumberFormat="1" applyFont="1" applyFill="1"/>
    <xf numFmtId="49" fontId="18" fillId="0" borderId="0" xfId="0" applyNumberFormat="1" applyFont="1" applyFill="1"/>
    <xf numFmtId="49" fontId="19" fillId="0" borderId="0" xfId="0" applyNumberFormat="1" applyFont="1" applyFill="1" applyBorder="1"/>
    <xf numFmtId="0" fontId="18" fillId="0" borderId="3" xfId="0" applyFont="1" applyFill="1" applyBorder="1" applyAlignment="1">
      <alignment horizontal="left"/>
    </xf>
    <xf numFmtId="49" fontId="18" fillId="0" borderId="3" xfId="0" applyNumberFormat="1" applyFont="1" applyFill="1" applyBorder="1" applyAlignment="1">
      <alignment horizontal="left"/>
    </xf>
    <xf numFmtId="0" fontId="18" fillId="0" borderId="3" xfId="0" applyFont="1" applyFill="1" applyBorder="1" applyAlignment="1"/>
    <xf numFmtId="49" fontId="18" fillId="0" borderId="3" xfId="0" applyNumberFormat="1" applyFont="1" applyFill="1" applyBorder="1"/>
    <xf numFmtId="0" fontId="18" fillId="0" borderId="0" xfId="0" applyFont="1" applyFill="1" applyBorder="1"/>
    <xf numFmtId="0" fontId="19" fillId="0" borderId="4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/>
    </xf>
    <xf numFmtId="0" fontId="19" fillId="0" borderId="0" xfId="0" applyFont="1" applyFill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wrapText="1"/>
    </xf>
    <xf numFmtId="49" fontId="20" fillId="0" borderId="5" xfId="0" applyNumberFormat="1" applyFont="1" applyFill="1" applyBorder="1" applyAlignment="1">
      <alignment horizontal="center"/>
    </xf>
    <xf numFmtId="49" fontId="20" fillId="0" borderId="5" xfId="0" applyNumberFormat="1" applyFont="1" applyFill="1" applyBorder="1" applyAlignment="1">
      <alignment horizontal="center" vertical="top"/>
    </xf>
    <xf numFmtId="49" fontId="20" fillId="0" borderId="5" xfId="0" applyNumberFormat="1" applyFont="1" applyFill="1" applyBorder="1" applyAlignment="1"/>
    <xf numFmtId="0" fontId="20" fillId="0" borderId="5" xfId="0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/>
    </xf>
    <xf numFmtId="49" fontId="7" fillId="0" borderId="0" xfId="0" applyNumberFormat="1" applyFont="1" applyFill="1" applyBorder="1"/>
    <xf numFmtId="49" fontId="7" fillId="0" borderId="0" xfId="0" applyNumberFormat="1" applyFont="1" applyFill="1"/>
    <xf numFmtId="0" fontId="7" fillId="0" borderId="0" xfId="0" applyFont="1" applyFill="1"/>
    <xf numFmtId="4" fontId="9" fillId="2" borderId="5" xfId="0" applyNumberFormat="1" applyFont="1" applyFill="1" applyBorder="1" applyAlignment="1"/>
    <xf numFmtId="4" fontId="9" fillId="2" borderId="5" xfId="0" applyNumberFormat="1" applyFont="1" applyFill="1" applyBorder="1" applyAlignment="1">
      <alignment horizontal="right"/>
    </xf>
    <xf numFmtId="4" fontId="10" fillId="2" borderId="0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/>
    <xf numFmtId="0" fontId="12" fillId="2" borderId="17" xfId="0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/>
    <xf numFmtId="49" fontId="3" fillId="2" borderId="0" xfId="0" applyNumberFormat="1" applyFont="1" applyFill="1" applyBorder="1" applyAlignment="1"/>
    <xf numFmtId="49" fontId="3" fillId="2" borderId="0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center"/>
    </xf>
    <xf numFmtId="4" fontId="11" fillId="2" borderId="5" xfId="0" applyNumberFormat="1" applyFont="1" applyFill="1" applyBorder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4" fontId="10" fillId="2" borderId="5" xfId="0" applyNumberFormat="1" applyFont="1" applyFill="1" applyBorder="1" applyAlignment="1"/>
    <xf numFmtId="4" fontId="10" fillId="2" borderId="5" xfId="0" applyNumberFormat="1" applyFont="1" applyFill="1" applyBorder="1" applyAlignment="1">
      <alignment horizontal="right"/>
    </xf>
    <xf numFmtId="0" fontId="0" fillId="3" borderId="0" xfId="0" applyFont="1" applyFill="1"/>
    <xf numFmtId="49" fontId="9" fillId="0" borderId="5" xfId="0" applyNumberFormat="1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right"/>
    </xf>
    <xf numFmtId="4" fontId="9" fillId="0" borderId="5" xfId="0" applyNumberFormat="1" applyFont="1" applyFill="1" applyBorder="1" applyAlignment="1"/>
    <xf numFmtId="2" fontId="9" fillId="0" borderId="5" xfId="0" applyNumberFormat="1" applyFont="1" applyFill="1" applyBorder="1" applyAlignment="1">
      <alignment horizontal="right"/>
    </xf>
    <xf numFmtId="4" fontId="16" fillId="0" borderId="5" xfId="0" applyNumberFormat="1" applyFont="1" applyFill="1" applyBorder="1" applyAlignment="1">
      <alignment horizontal="right"/>
    </xf>
    <xf numFmtId="0" fontId="6" fillId="0" borderId="0" xfId="0" applyFont="1" applyFill="1" applyAlignment="1"/>
    <xf numFmtId="49" fontId="6" fillId="0" borderId="10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4" fontId="9" fillId="0" borderId="5" xfId="0" applyNumberFormat="1" applyFont="1" applyFill="1" applyBorder="1" applyAlignment="1">
      <alignment horizontal="right" vertical="center"/>
    </xf>
    <xf numFmtId="4" fontId="9" fillId="0" borderId="5" xfId="0" applyNumberFormat="1" applyFont="1" applyFill="1" applyBorder="1" applyAlignment="1">
      <alignment horizontal="center"/>
    </xf>
    <xf numFmtId="2" fontId="9" fillId="0" borderId="5" xfId="0" applyNumberFormat="1" applyFont="1" applyFill="1" applyBorder="1" applyAlignment="1"/>
    <xf numFmtId="4" fontId="10" fillId="2" borderId="0" xfId="0" applyNumberFormat="1" applyFont="1" applyFill="1" applyBorder="1" applyAlignment="1"/>
    <xf numFmtId="0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wrapText="1"/>
    </xf>
    <xf numFmtId="0" fontId="13" fillId="0" borderId="5" xfId="0" applyFont="1" applyFill="1" applyBorder="1"/>
    <xf numFmtId="0" fontId="13" fillId="0" borderId="0" xfId="0" applyFont="1" applyFill="1"/>
    <xf numFmtId="0" fontId="13" fillId="0" borderId="0" xfId="0" applyFont="1" applyFill="1" applyAlignment="1">
      <alignment wrapText="1"/>
    </xf>
    <xf numFmtId="0" fontId="13" fillId="0" borderId="19" xfId="0" applyFont="1" applyBorder="1" applyAlignment="1">
      <alignment horizontal="justify" vertical="center" wrapText="1"/>
    </xf>
    <xf numFmtId="4" fontId="25" fillId="0" borderId="5" xfId="0" applyNumberFormat="1" applyFont="1" applyFill="1" applyBorder="1" applyAlignment="1">
      <alignment horizontal="right"/>
    </xf>
    <xf numFmtId="49" fontId="9" fillId="3" borderId="5" xfId="0" applyNumberFormat="1" applyFont="1" applyFill="1" applyBorder="1" applyAlignment="1">
      <alignment horizontal="center"/>
    </xf>
    <xf numFmtId="4" fontId="9" fillId="3" borderId="5" xfId="0" applyNumberFormat="1" applyFont="1" applyFill="1" applyBorder="1" applyAlignment="1">
      <alignment horizontal="right"/>
    </xf>
    <xf numFmtId="2" fontId="25" fillId="0" borderId="5" xfId="0" applyNumberFormat="1" applyFont="1" applyFill="1" applyBorder="1" applyAlignment="1">
      <alignment horizontal="right"/>
    </xf>
    <xf numFmtId="4" fontId="25" fillId="0" borderId="5" xfId="0" applyNumberFormat="1" applyFont="1" applyFill="1" applyBorder="1" applyAlignment="1"/>
    <xf numFmtId="0" fontId="0" fillId="0" borderId="0" xfId="0" applyFont="1" applyFill="1"/>
    <xf numFmtId="0" fontId="27" fillId="2" borderId="4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center" vertical="center"/>
    </xf>
    <xf numFmtId="0" fontId="27" fillId="2" borderId="5" xfId="0" applyFont="1" applyFill="1" applyBorder="1"/>
    <xf numFmtId="0" fontId="27" fillId="2" borderId="5" xfId="0" applyFont="1" applyFill="1" applyBorder="1" applyAlignment="1">
      <alignment wrapText="1"/>
    </xf>
    <xf numFmtId="0" fontId="27" fillId="2" borderId="5" xfId="0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left" wrapText="1"/>
    </xf>
    <xf numFmtId="0" fontId="27" fillId="2" borderId="5" xfId="0" applyFont="1" applyFill="1" applyBorder="1" applyAlignment="1">
      <alignment horizontal="left" vertical="top" wrapText="1"/>
    </xf>
    <xf numFmtId="0" fontId="27" fillId="3" borderId="5" xfId="0" applyFont="1" applyFill="1" applyBorder="1" applyAlignment="1">
      <alignment wrapText="1"/>
    </xf>
    <xf numFmtId="0" fontId="27" fillId="2" borderId="5" xfId="0" applyFont="1" applyFill="1" applyBorder="1" applyAlignment="1">
      <alignment vertical="top" wrapText="1"/>
    </xf>
    <xf numFmtId="0" fontId="28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7" fillId="0" borderId="5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/>
    </xf>
    <xf numFmtId="49" fontId="9" fillId="2" borderId="15" xfId="0" applyNumberFormat="1" applyFont="1" applyFill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7" fillId="0" borderId="6" xfId="0" applyFont="1" applyBorder="1" applyAlignment="1">
      <alignment wrapText="1"/>
    </xf>
    <xf numFmtId="4" fontId="10" fillId="2" borderId="15" xfId="0" applyNumberFormat="1" applyFont="1" applyFill="1" applyBorder="1" applyAlignment="1">
      <alignment horizontal="center"/>
    </xf>
    <xf numFmtId="49" fontId="13" fillId="0" borderId="5" xfId="0" applyNumberFormat="1" applyFont="1" applyFill="1" applyBorder="1" applyAlignment="1">
      <alignment horizontal="left"/>
    </xf>
    <xf numFmtId="4" fontId="30" fillId="2" borderId="5" xfId="0" applyNumberFormat="1" applyFont="1" applyFill="1" applyBorder="1" applyAlignment="1"/>
    <xf numFmtId="4" fontId="30" fillId="2" borderId="5" xfId="0" applyNumberFormat="1" applyFont="1" applyFill="1" applyBorder="1" applyAlignment="1">
      <alignment horizontal="right"/>
    </xf>
    <xf numFmtId="4" fontId="30" fillId="0" borderId="5" xfId="0" applyNumberFormat="1" applyFont="1" applyFill="1" applyBorder="1" applyAlignment="1">
      <alignment horizontal="right"/>
    </xf>
    <xf numFmtId="4" fontId="30" fillId="0" borderId="5" xfId="0" applyNumberFormat="1" applyFont="1" applyFill="1" applyBorder="1" applyAlignment="1"/>
    <xf numFmtId="0" fontId="31" fillId="0" borderId="18" xfId="0" applyFont="1" applyFill="1" applyBorder="1" applyAlignment="1">
      <alignment wrapText="1"/>
    </xf>
    <xf numFmtId="0" fontId="28" fillId="0" borderId="6" xfId="0" applyFont="1" applyBorder="1" applyAlignment="1">
      <alignment wrapText="1"/>
    </xf>
    <xf numFmtId="165" fontId="26" fillId="0" borderId="20" xfId="0" applyNumberFormat="1" applyFont="1" applyBorder="1" applyAlignment="1">
      <alignment horizontal="center"/>
    </xf>
    <xf numFmtId="4" fontId="9" fillId="0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top" wrapText="1"/>
    </xf>
    <xf numFmtId="0" fontId="14" fillId="2" borderId="5" xfId="0" applyFont="1" applyFill="1" applyBorder="1" applyAlignment="1">
      <alignment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wrapText="1"/>
    </xf>
    <xf numFmtId="0" fontId="9" fillId="0" borderId="5" xfId="0" applyFont="1" applyFill="1" applyBorder="1" applyAlignment="1">
      <alignment horizontal="left" vertical="top" wrapText="1"/>
    </xf>
    <xf numFmtId="0" fontId="6" fillId="0" borderId="0" xfId="0" applyFont="1" applyFill="1" applyAlignment="1"/>
    <xf numFmtId="0" fontId="4" fillId="0" borderId="0" xfId="0" applyFont="1" applyFill="1" applyAlignment="1">
      <alignment horizontal="left" wrapText="1"/>
    </xf>
    <xf numFmtId="0" fontId="8" fillId="0" borderId="0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23" fillId="0" borderId="0" xfId="0" applyFont="1" applyAlignment="1"/>
    <xf numFmtId="0" fontId="5" fillId="0" borderId="0" xfId="0" applyFont="1" applyBorder="1" applyAlignment="1">
      <alignment horizontal="center" vertical="top"/>
    </xf>
    <xf numFmtId="0" fontId="32" fillId="0" borderId="5" xfId="0" applyFont="1" applyFill="1" applyBorder="1" applyAlignment="1">
      <alignment wrapText="1"/>
    </xf>
    <xf numFmtId="49" fontId="32" fillId="0" borderId="5" xfId="0" applyNumberFormat="1" applyFont="1" applyFill="1" applyBorder="1" applyAlignment="1">
      <alignment wrapText="1"/>
    </xf>
    <xf numFmtId="0" fontId="32" fillId="0" borderId="21" xfId="1" applyNumberFormat="1" applyFont="1" applyFill="1" applyBorder="1" applyAlignment="1">
      <alignment horizontal="left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8"/>
  <sheetViews>
    <sheetView showGridLines="0" tabSelected="1" view="pageBreakPreview" topLeftCell="A71" zoomScale="60" workbookViewId="0">
      <selection activeCell="C75" sqref="C75"/>
    </sheetView>
  </sheetViews>
  <sheetFormatPr defaultRowHeight="18"/>
  <cols>
    <col min="1" max="1" width="75.7109375" style="5" customWidth="1"/>
    <col min="2" max="2" width="8.7109375" style="5" customWidth="1"/>
    <col min="3" max="3" width="46.7109375" style="5" customWidth="1"/>
    <col min="4" max="4" width="23" style="10" customWidth="1"/>
    <col min="5" max="5" width="24" style="10" customWidth="1"/>
    <col min="6" max="6" width="23.42578125" style="6" customWidth="1"/>
    <col min="7" max="7" width="9.140625" style="6" customWidth="1"/>
    <col min="8" max="8" width="0.140625" style="6" hidden="1" customWidth="1"/>
    <col min="9" max="16384" width="9.140625" style="6"/>
  </cols>
  <sheetData>
    <row r="1" spans="1:6" ht="10.5" customHeight="1">
      <c r="A1" s="51"/>
      <c r="B1" s="51"/>
      <c r="C1" s="51"/>
      <c r="D1" s="230"/>
      <c r="E1" s="230"/>
      <c r="F1" s="230"/>
    </row>
    <row r="2" spans="1:6" ht="9.75" customHeight="1">
      <c r="A2" s="51"/>
      <c r="B2" s="51"/>
      <c r="C2" s="51"/>
      <c r="D2" s="52"/>
      <c r="E2" s="53"/>
      <c r="F2" s="52"/>
    </row>
    <row r="3" spans="1:6" ht="10.5" customHeight="1">
      <c r="A3" s="51"/>
      <c r="B3" s="51"/>
      <c r="C3" s="51"/>
      <c r="D3" s="52"/>
      <c r="E3" s="53"/>
      <c r="F3" s="52"/>
    </row>
    <row r="4" spans="1:6" ht="11.25" customHeight="1">
      <c r="A4" s="51"/>
      <c r="B4" s="51"/>
      <c r="C4" s="51"/>
      <c r="D4" s="52"/>
      <c r="E4" s="53"/>
      <c r="F4" s="52"/>
    </row>
    <row r="5" spans="1:6" ht="10.5" customHeight="1">
      <c r="A5" s="51"/>
      <c r="B5" s="51"/>
      <c r="C5" s="51"/>
      <c r="D5" s="52"/>
      <c r="E5" s="53"/>
      <c r="F5" s="52"/>
    </row>
    <row r="6" spans="1:6" ht="17.25" customHeight="1" thickBot="1">
      <c r="A6" s="233" t="s">
        <v>486</v>
      </c>
      <c r="B6" s="233"/>
      <c r="C6" s="233"/>
      <c r="D6" s="233"/>
      <c r="E6" s="54"/>
      <c r="F6" s="55" t="s">
        <v>4</v>
      </c>
    </row>
    <row r="7" spans="1:6" ht="20.25" customHeight="1">
      <c r="A7" s="51"/>
      <c r="B7" s="56"/>
      <c r="C7" s="51"/>
      <c r="D7" s="57" t="s">
        <v>143</v>
      </c>
      <c r="E7" s="57"/>
      <c r="F7" s="170" t="s">
        <v>21</v>
      </c>
    </row>
    <row r="8" spans="1:6" ht="15.75" customHeight="1">
      <c r="A8" s="57"/>
      <c r="B8" s="57"/>
      <c r="C8" s="234" t="s">
        <v>485</v>
      </c>
      <c r="D8" s="234"/>
      <c r="E8" s="169" t="s">
        <v>147</v>
      </c>
      <c r="F8" s="58" t="s">
        <v>484</v>
      </c>
    </row>
    <row r="9" spans="1:6" ht="15.75" customHeight="1">
      <c r="A9" s="59" t="s">
        <v>38</v>
      </c>
      <c r="B9" s="56"/>
      <c r="C9" s="56"/>
      <c r="D9" s="53"/>
      <c r="E9" s="60" t="s">
        <v>144</v>
      </c>
      <c r="F9" s="61" t="s">
        <v>74</v>
      </c>
    </row>
    <row r="10" spans="1:6" ht="17.25" customHeight="1">
      <c r="A10" s="62" t="s">
        <v>90</v>
      </c>
      <c r="B10" s="169"/>
      <c r="C10" s="169"/>
      <c r="D10" s="169"/>
      <c r="E10" s="60" t="s">
        <v>145</v>
      </c>
      <c r="F10" s="58" t="s">
        <v>75</v>
      </c>
    </row>
    <row r="11" spans="1:6" ht="35.25" customHeight="1">
      <c r="A11" s="231" t="s">
        <v>194</v>
      </c>
      <c r="B11" s="231"/>
      <c r="C11" s="231"/>
      <c r="D11" s="231"/>
      <c r="E11" s="60" t="s">
        <v>146</v>
      </c>
      <c r="F11" s="58" t="s">
        <v>125</v>
      </c>
    </row>
    <row r="12" spans="1:6" ht="14.1" customHeight="1">
      <c r="A12" s="62" t="s">
        <v>160</v>
      </c>
      <c r="B12" s="56"/>
      <c r="C12" s="56"/>
      <c r="D12" s="53"/>
      <c r="E12" s="53"/>
      <c r="F12" s="58"/>
    </row>
    <row r="13" spans="1:6" ht="17.25" customHeight="1" thickBot="1">
      <c r="A13" s="59" t="s">
        <v>85</v>
      </c>
      <c r="B13" s="232" t="s">
        <v>142</v>
      </c>
      <c r="C13" s="232"/>
      <c r="D13" s="53"/>
      <c r="E13" s="53"/>
      <c r="F13" s="171" t="s">
        <v>0</v>
      </c>
    </row>
    <row r="14" spans="1:6" ht="13.5" customHeight="1">
      <c r="A14" s="51"/>
      <c r="B14" s="232"/>
      <c r="C14" s="232"/>
      <c r="D14" s="53"/>
      <c r="E14" s="53"/>
      <c r="F14" s="131"/>
    </row>
    <row r="15" spans="1:6" ht="5.25" customHeight="1">
      <c r="A15" s="63"/>
      <c r="B15" s="63"/>
      <c r="C15" s="64"/>
      <c r="D15" s="65"/>
      <c r="E15" s="65"/>
      <c r="F15" s="66"/>
    </row>
    <row r="16" spans="1:6" ht="16.5" customHeight="1">
      <c r="A16" s="67"/>
      <c r="B16" s="181" t="s">
        <v>10</v>
      </c>
      <c r="C16" s="72" t="s">
        <v>37</v>
      </c>
      <c r="D16" s="182" t="s">
        <v>29</v>
      </c>
      <c r="E16" s="71"/>
      <c r="F16" s="72" t="s">
        <v>22</v>
      </c>
    </row>
    <row r="17" spans="1:10" ht="21.75" customHeight="1">
      <c r="A17" s="69" t="s">
        <v>5</v>
      </c>
      <c r="B17" s="68" t="s">
        <v>11</v>
      </c>
      <c r="C17" s="69" t="s">
        <v>33</v>
      </c>
      <c r="D17" s="70" t="s">
        <v>30</v>
      </c>
      <c r="E17" s="70" t="s">
        <v>24</v>
      </c>
      <c r="F17" s="70" t="s">
        <v>3</v>
      </c>
      <c r="J17" s="6" t="s">
        <v>341</v>
      </c>
    </row>
    <row r="18" spans="1:10" ht="16.5" customHeight="1">
      <c r="A18" s="73"/>
      <c r="B18" s="68" t="s">
        <v>12</v>
      </c>
      <c r="C18" s="69" t="s">
        <v>34</v>
      </c>
      <c r="D18" s="70" t="s">
        <v>3</v>
      </c>
      <c r="E18" s="70"/>
      <c r="F18" s="70"/>
    </row>
    <row r="19" spans="1:10" ht="19.5" customHeight="1">
      <c r="A19" s="74">
        <v>1</v>
      </c>
      <c r="B19" s="75">
        <v>2</v>
      </c>
      <c r="C19" s="74">
        <v>3</v>
      </c>
      <c r="D19" s="76" t="s">
        <v>1</v>
      </c>
      <c r="E19" s="76" t="s">
        <v>25</v>
      </c>
      <c r="F19" s="76" t="s">
        <v>26</v>
      </c>
    </row>
    <row r="20" spans="1:10" ht="29.25" customHeight="1">
      <c r="A20" s="77" t="s">
        <v>27</v>
      </c>
      <c r="B20" s="78" t="s">
        <v>76</v>
      </c>
      <c r="C20" s="79" t="s">
        <v>20</v>
      </c>
      <c r="D20" s="36">
        <f>D22+D76</f>
        <v>25705500</v>
      </c>
      <c r="E20" s="36">
        <f>E22+E76</f>
        <v>19301522.510000002</v>
      </c>
      <c r="F20" s="36">
        <f>D20-E20</f>
        <v>6403977.4899999984</v>
      </c>
    </row>
    <row r="21" spans="1:10" ht="24" customHeight="1">
      <c r="A21" s="77" t="s">
        <v>6</v>
      </c>
      <c r="B21" s="78" t="s">
        <v>76</v>
      </c>
      <c r="C21" s="80"/>
      <c r="D21" s="34"/>
      <c r="E21" s="34"/>
      <c r="F21" s="34"/>
    </row>
    <row r="22" spans="1:10" ht="27" customHeight="1">
      <c r="A22" s="82" t="s">
        <v>41</v>
      </c>
      <c r="B22" s="78" t="s">
        <v>76</v>
      </c>
      <c r="C22" s="78" t="s">
        <v>91</v>
      </c>
      <c r="D22" s="34">
        <f>D23+D31+D41+D52+D73</f>
        <v>3144500</v>
      </c>
      <c r="E22" s="34">
        <f>E23+E31+E41+E52+E65+E69</f>
        <v>1590419.98</v>
      </c>
      <c r="F22" s="34">
        <f>D22-E22</f>
        <v>1554080.02</v>
      </c>
    </row>
    <row r="23" spans="1:10" ht="39" customHeight="1">
      <c r="A23" s="82" t="s">
        <v>42</v>
      </c>
      <c r="B23" s="78" t="s">
        <v>76</v>
      </c>
      <c r="C23" s="78" t="s">
        <v>92</v>
      </c>
      <c r="D23" s="83">
        <f>D24</f>
        <v>409600</v>
      </c>
      <c r="E23" s="142">
        <f>E24</f>
        <v>300124.84999999998</v>
      </c>
      <c r="F23" s="34">
        <f>F24</f>
        <v>109475.15000000002</v>
      </c>
    </row>
    <row r="24" spans="1:10" ht="38.25" customHeight="1">
      <c r="A24" s="82" t="s">
        <v>43</v>
      </c>
      <c r="B24" s="78" t="s">
        <v>76</v>
      </c>
      <c r="C24" s="78" t="s">
        <v>93</v>
      </c>
      <c r="D24" s="83">
        <f>D25+D28</f>
        <v>409600</v>
      </c>
      <c r="E24" s="142">
        <f>E25+E28+E30+E27</f>
        <v>300124.84999999998</v>
      </c>
      <c r="F24" s="34">
        <f>D24-E24</f>
        <v>109475.15000000002</v>
      </c>
    </row>
    <row r="25" spans="1:10" ht="165" customHeight="1">
      <c r="A25" s="82" t="s">
        <v>102</v>
      </c>
      <c r="B25" s="78" t="s">
        <v>76</v>
      </c>
      <c r="C25" s="78" t="s">
        <v>106</v>
      </c>
      <c r="D25" s="83">
        <v>408600</v>
      </c>
      <c r="E25" s="83">
        <v>296628.90999999997</v>
      </c>
      <c r="F25" s="34">
        <f>D25-E25</f>
        <v>111971.09000000003</v>
      </c>
    </row>
    <row r="26" spans="1:10" ht="268.5" hidden="1" customHeight="1">
      <c r="A26" s="82" t="s">
        <v>350</v>
      </c>
      <c r="B26" s="78" t="s">
        <v>76</v>
      </c>
      <c r="C26" s="78" t="s">
        <v>346</v>
      </c>
      <c r="D26" s="83">
        <v>0</v>
      </c>
      <c r="E26" s="36"/>
      <c r="F26" s="34"/>
    </row>
    <row r="27" spans="1:10" ht="249.75" customHeight="1">
      <c r="A27" s="82" t="s">
        <v>487</v>
      </c>
      <c r="B27" s="78" t="s">
        <v>76</v>
      </c>
      <c r="C27" s="78" t="s">
        <v>346</v>
      </c>
      <c r="D27" s="83">
        <v>0</v>
      </c>
      <c r="E27" s="36">
        <v>75.2</v>
      </c>
      <c r="F27" s="34">
        <f>D27-E27</f>
        <v>-75.2</v>
      </c>
    </row>
    <row r="28" spans="1:10" ht="119.25" customHeight="1" thickBot="1">
      <c r="A28" s="82" t="s">
        <v>108</v>
      </c>
      <c r="B28" s="78" t="s">
        <v>76</v>
      </c>
      <c r="C28" s="78" t="s">
        <v>107</v>
      </c>
      <c r="D28" s="83">
        <v>1000</v>
      </c>
      <c r="E28" s="36">
        <v>3420.74</v>
      </c>
      <c r="F28" s="34">
        <f>D28-E28</f>
        <v>-2420.7399999999998</v>
      </c>
    </row>
    <row r="29" spans="1:10" ht="61.5" hidden="1" customHeight="1">
      <c r="A29" s="82" t="s">
        <v>44</v>
      </c>
      <c r="B29" s="78" t="s">
        <v>76</v>
      </c>
      <c r="C29" s="78" t="s">
        <v>67</v>
      </c>
      <c r="D29" s="83">
        <v>0</v>
      </c>
      <c r="E29" s="142">
        <v>117</v>
      </c>
      <c r="F29" s="34">
        <f t="shared" ref="F29:F61" si="0">D29-E29</f>
        <v>-117</v>
      </c>
    </row>
    <row r="30" spans="1:10" ht="125.25" customHeight="1" thickBot="1">
      <c r="A30" s="191" t="s">
        <v>388</v>
      </c>
      <c r="B30" s="78" t="s">
        <v>76</v>
      </c>
      <c r="C30" s="78" t="s">
        <v>387</v>
      </c>
      <c r="D30" s="83">
        <v>0</v>
      </c>
      <c r="E30" s="215">
        <v>0</v>
      </c>
      <c r="F30" s="34">
        <v>0</v>
      </c>
    </row>
    <row r="31" spans="1:10" ht="79.5" customHeight="1">
      <c r="A31" s="82" t="s">
        <v>112</v>
      </c>
      <c r="B31" s="78" t="s">
        <v>76</v>
      </c>
      <c r="C31" s="78" t="s">
        <v>110</v>
      </c>
      <c r="D31" s="161">
        <f>D32</f>
        <v>666500</v>
      </c>
      <c r="E31" s="161">
        <f>E33+E35+E37+E39</f>
        <v>379875.41</v>
      </c>
      <c r="F31" s="34">
        <f t="shared" si="0"/>
        <v>286624.59000000003</v>
      </c>
    </row>
    <row r="32" spans="1:10" ht="89.25" customHeight="1">
      <c r="A32" s="82" t="s">
        <v>113</v>
      </c>
      <c r="B32" s="78" t="s">
        <v>76</v>
      </c>
      <c r="C32" s="78" t="s">
        <v>111</v>
      </c>
      <c r="D32" s="142">
        <f>D33+D35+D37+D39</f>
        <v>666500</v>
      </c>
      <c r="E32" s="142">
        <f>E33+E35+E37+E39</f>
        <v>379875.41</v>
      </c>
      <c r="F32" s="34">
        <f t="shared" si="0"/>
        <v>286624.59000000003</v>
      </c>
    </row>
    <row r="33" spans="1:9" ht="159.75" customHeight="1">
      <c r="A33" s="179" t="s">
        <v>114</v>
      </c>
      <c r="B33" s="180" t="s">
        <v>76</v>
      </c>
      <c r="C33" s="78" t="s">
        <v>115</v>
      </c>
      <c r="D33" s="83">
        <f>D34</f>
        <v>315800</v>
      </c>
      <c r="E33" s="142">
        <f>E34</f>
        <v>178518.8</v>
      </c>
      <c r="F33" s="34">
        <f>D33-E33</f>
        <v>137281.20000000001</v>
      </c>
    </row>
    <row r="34" spans="1:9" ht="164.25" customHeight="1">
      <c r="A34" s="183" t="s">
        <v>114</v>
      </c>
      <c r="B34" s="184" t="s">
        <v>76</v>
      </c>
      <c r="C34" s="78" t="s">
        <v>373</v>
      </c>
      <c r="D34" s="83">
        <v>315800</v>
      </c>
      <c r="E34" s="142">
        <v>178518.8</v>
      </c>
      <c r="F34" s="34">
        <f>D34-E34</f>
        <v>137281.20000000001</v>
      </c>
    </row>
    <row r="35" spans="1:9" ht="208.5" customHeight="1">
      <c r="A35" s="185" t="s">
        <v>116</v>
      </c>
      <c r="B35" s="186" t="s">
        <v>76</v>
      </c>
      <c r="C35" s="79" t="s">
        <v>117</v>
      </c>
      <c r="D35" s="83">
        <f>D36</f>
        <v>2100</v>
      </c>
      <c r="E35" s="142">
        <f>E36</f>
        <v>1166.29</v>
      </c>
      <c r="F35" s="36">
        <f>D35-E35</f>
        <v>933.71</v>
      </c>
      <c r="I35" s="178"/>
    </row>
    <row r="36" spans="1:9" ht="208.5" customHeight="1">
      <c r="A36" s="179" t="s">
        <v>116</v>
      </c>
      <c r="B36" s="180" t="s">
        <v>76</v>
      </c>
      <c r="C36" s="78" t="s">
        <v>374</v>
      </c>
      <c r="D36" s="83">
        <v>2100</v>
      </c>
      <c r="E36" s="142">
        <v>1166.29</v>
      </c>
      <c r="F36" s="81">
        <f t="shared" ref="F36" si="1">D36-E36</f>
        <v>933.71</v>
      </c>
      <c r="I36" s="178"/>
    </row>
    <row r="37" spans="1:9" ht="171" customHeight="1">
      <c r="A37" s="179" t="s">
        <v>118</v>
      </c>
      <c r="B37" s="180" t="s">
        <v>76</v>
      </c>
      <c r="C37" s="78" t="s">
        <v>119</v>
      </c>
      <c r="D37" s="83">
        <f>D38</f>
        <v>411600</v>
      </c>
      <c r="E37" s="142">
        <f>E38</f>
        <v>235522.25</v>
      </c>
      <c r="F37" s="81">
        <f t="shared" si="0"/>
        <v>176077.75</v>
      </c>
    </row>
    <row r="38" spans="1:9" ht="171" customHeight="1">
      <c r="A38" s="179" t="s">
        <v>118</v>
      </c>
      <c r="B38" s="180" t="s">
        <v>76</v>
      </c>
      <c r="C38" s="78" t="s">
        <v>375</v>
      </c>
      <c r="D38" s="83">
        <v>411600</v>
      </c>
      <c r="E38" s="142">
        <v>235522.25</v>
      </c>
      <c r="F38" s="81">
        <f t="shared" si="0"/>
        <v>176077.75</v>
      </c>
    </row>
    <row r="39" spans="1:9" ht="165" customHeight="1">
      <c r="A39" s="179" t="s">
        <v>211</v>
      </c>
      <c r="B39" s="180" t="s">
        <v>76</v>
      </c>
      <c r="C39" s="78" t="s">
        <v>120</v>
      </c>
      <c r="D39" s="88">
        <f>D40</f>
        <v>-63000</v>
      </c>
      <c r="E39" s="142">
        <f>E40</f>
        <v>-35331.93</v>
      </c>
      <c r="F39" s="81">
        <f>D39-E39</f>
        <v>-27668.07</v>
      </c>
    </row>
    <row r="40" spans="1:9" ht="165" customHeight="1">
      <c r="A40" s="179" t="s">
        <v>211</v>
      </c>
      <c r="B40" s="180" t="s">
        <v>76</v>
      </c>
      <c r="C40" s="78" t="s">
        <v>376</v>
      </c>
      <c r="D40" s="88">
        <v>-63000</v>
      </c>
      <c r="E40" s="142">
        <v>-35331.93</v>
      </c>
      <c r="F40" s="81">
        <f>D40-E40</f>
        <v>-27668.07</v>
      </c>
    </row>
    <row r="41" spans="1:9" ht="23.25">
      <c r="A41" s="26" t="s">
        <v>45</v>
      </c>
      <c r="B41" s="78" t="s">
        <v>76</v>
      </c>
      <c r="C41" s="78" t="s">
        <v>94</v>
      </c>
      <c r="D41" s="83">
        <f>D42+D47+D44</f>
        <v>1792100</v>
      </c>
      <c r="E41" s="83">
        <f>E42+E44+E47</f>
        <v>582073.10000000009</v>
      </c>
      <c r="F41" s="81">
        <f>D41-E41</f>
        <v>1210026.8999999999</v>
      </c>
    </row>
    <row r="42" spans="1:9" ht="23.25">
      <c r="A42" s="26" t="s">
        <v>46</v>
      </c>
      <c r="B42" s="78" t="s">
        <v>76</v>
      </c>
      <c r="C42" s="78" t="s">
        <v>95</v>
      </c>
      <c r="D42" s="83">
        <f>D43</f>
        <v>92900</v>
      </c>
      <c r="E42" s="142">
        <f>E43</f>
        <v>32400.57</v>
      </c>
      <c r="F42" s="81">
        <f t="shared" ref="F42:F54" si="2">D42-E42</f>
        <v>60499.43</v>
      </c>
    </row>
    <row r="43" spans="1:9" ht="122.25" customHeight="1">
      <c r="A43" s="26" t="s">
        <v>161</v>
      </c>
      <c r="B43" s="78" t="s">
        <v>76</v>
      </c>
      <c r="C43" s="78" t="s">
        <v>156</v>
      </c>
      <c r="D43" s="83">
        <v>92900</v>
      </c>
      <c r="E43" s="142">
        <v>32400.57</v>
      </c>
      <c r="F43" s="81">
        <f t="shared" si="2"/>
        <v>60499.43</v>
      </c>
    </row>
    <row r="44" spans="1:9" ht="48.75" customHeight="1">
      <c r="A44" s="26" t="s">
        <v>421</v>
      </c>
      <c r="B44" s="78" t="s">
        <v>76</v>
      </c>
      <c r="C44" s="78" t="s">
        <v>422</v>
      </c>
      <c r="D44" s="83">
        <f>D45+D46</f>
        <v>760300</v>
      </c>
      <c r="E44" s="142">
        <f>E45+E46</f>
        <v>167382.14000000001</v>
      </c>
      <c r="F44" s="81">
        <f t="shared" si="2"/>
        <v>592917.86</v>
      </c>
    </row>
    <row r="45" spans="1:9" ht="57" customHeight="1">
      <c r="A45" s="26" t="s">
        <v>423</v>
      </c>
      <c r="B45" s="78" t="s">
        <v>76</v>
      </c>
      <c r="C45" s="78" t="s">
        <v>424</v>
      </c>
      <c r="D45" s="83">
        <v>18500</v>
      </c>
      <c r="E45" s="215">
        <v>36354.81</v>
      </c>
      <c r="F45" s="81">
        <f t="shared" si="2"/>
        <v>-17854.809999999998</v>
      </c>
    </row>
    <row r="46" spans="1:9" ht="48.75" customHeight="1">
      <c r="A46" s="26" t="s">
        <v>425</v>
      </c>
      <c r="B46" s="78" t="s">
        <v>76</v>
      </c>
      <c r="C46" s="78" t="s">
        <v>426</v>
      </c>
      <c r="D46" s="83">
        <v>741800</v>
      </c>
      <c r="E46" s="142">
        <v>131027.33</v>
      </c>
      <c r="F46" s="81">
        <f t="shared" si="2"/>
        <v>610772.67000000004</v>
      </c>
    </row>
    <row r="47" spans="1:9" ht="30.75" customHeight="1">
      <c r="A47" s="26" t="s">
        <v>47</v>
      </c>
      <c r="B47" s="78" t="s">
        <v>76</v>
      </c>
      <c r="C47" s="78" t="s">
        <v>96</v>
      </c>
      <c r="D47" s="83">
        <f>D48+D50</f>
        <v>938900</v>
      </c>
      <c r="E47" s="142">
        <f>E48+E50</f>
        <v>382290.39</v>
      </c>
      <c r="F47" s="81">
        <f t="shared" si="2"/>
        <v>556609.61</v>
      </c>
    </row>
    <row r="48" spans="1:9" ht="32.25" customHeight="1">
      <c r="A48" s="26" t="s">
        <v>151</v>
      </c>
      <c r="B48" s="78" t="s">
        <v>76</v>
      </c>
      <c r="C48" s="78" t="s">
        <v>191</v>
      </c>
      <c r="D48" s="83">
        <f>D49</f>
        <v>591500</v>
      </c>
      <c r="E48" s="142">
        <f>E49</f>
        <v>233321.9</v>
      </c>
      <c r="F48" s="81">
        <f t="shared" si="2"/>
        <v>358178.1</v>
      </c>
    </row>
    <row r="49" spans="1:6" ht="104.25" customHeight="1">
      <c r="A49" s="26" t="s">
        <v>153</v>
      </c>
      <c r="B49" s="78" t="s">
        <v>76</v>
      </c>
      <c r="C49" s="78" t="s">
        <v>148</v>
      </c>
      <c r="D49" s="83">
        <v>591500</v>
      </c>
      <c r="E49" s="142">
        <v>233321.9</v>
      </c>
      <c r="F49" s="81">
        <f t="shared" si="2"/>
        <v>358178.1</v>
      </c>
    </row>
    <row r="50" spans="1:6" ht="33" customHeight="1">
      <c r="A50" s="26" t="s">
        <v>154</v>
      </c>
      <c r="B50" s="78" t="s">
        <v>76</v>
      </c>
      <c r="C50" s="78" t="s">
        <v>149</v>
      </c>
      <c r="D50" s="83">
        <f>D51</f>
        <v>347400</v>
      </c>
      <c r="E50" s="142">
        <f>E51</f>
        <v>148968.49</v>
      </c>
      <c r="F50" s="81">
        <f t="shared" si="2"/>
        <v>198431.51</v>
      </c>
    </row>
    <row r="51" spans="1:6" ht="103.5" customHeight="1">
      <c r="A51" s="26" t="s">
        <v>155</v>
      </c>
      <c r="B51" s="78" t="s">
        <v>76</v>
      </c>
      <c r="C51" s="78" t="s">
        <v>150</v>
      </c>
      <c r="D51" s="34">
        <v>347400</v>
      </c>
      <c r="E51" s="161">
        <v>148968.49</v>
      </c>
      <c r="F51" s="81">
        <f t="shared" si="2"/>
        <v>198431.51</v>
      </c>
    </row>
    <row r="52" spans="1:6" ht="102" customHeight="1">
      <c r="A52" s="26" t="s">
        <v>48</v>
      </c>
      <c r="B52" s="78" t="s">
        <v>76</v>
      </c>
      <c r="C52" s="78" t="s">
        <v>97</v>
      </c>
      <c r="D52" s="34">
        <f t="shared" ref="D52" si="3">D53</f>
        <v>267300</v>
      </c>
      <c r="E52" s="218">
        <f>E53</f>
        <v>187827.17</v>
      </c>
      <c r="F52" s="81">
        <f t="shared" si="2"/>
        <v>79472.829999999987</v>
      </c>
    </row>
    <row r="53" spans="1:6" ht="213" customHeight="1">
      <c r="A53" s="26" t="s">
        <v>88</v>
      </c>
      <c r="B53" s="78" t="s">
        <v>76</v>
      </c>
      <c r="C53" s="78" t="s">
        <v>98</v>
      </c>
      <c r="D53" s="34">
        <f>D54+D63</f>
        <v>267300</v>
      </c>
      <c r="E53" s="34">
        <f>E54+E63</f>
        <v>187827.17</v>
      </c>
      <c r="F53" s="81">
        <f t="shared" si="2"/>
        <v>79472.829999999987</v>
      </c>
    </row>
    <row r="54" spans="1:6" ht="165" customHeight="1">
      <c r="A54" s="26" t="s">
        <v>212</v>
      </c>
      <c r="B54" s="78" t="s">
        <v>76</v>
      </c>
      <c r="C54" s="78" t="s">
        <v>99</v>
      </c>
      <c r="D54" s="34">
        <f>D62</f>
        <v>208700</v>
      </c>
      <c r="E54" s="162">
        <f>E62</f>
        <v>153667.17000000001</v>
      </c>
      <c r="F54" s="81">
        <f t="shared" si="2"/>
        <v>55032.829999999987</v>
      </c>
    </row>
    <row r="55" spans="1:6" ht="15.75" hidden="1" customHeight="1">
      <c r="A55" s="26" t="s">
        <v>89</v>
      </c>
      <c r="B55" s="78" t="s">
        <v>76</v>
      </c>
      <c r="C55" s="78" t="s">
        <v>103</v>
      </c>
      <c r="D55" s="34">
        <v>83700</v>
      </c>
      <c r="E55" s="162">
        <v>64934.76</v>
      </c>
      <c r="F55" s="81">
        <f t="shared" si="0"/>
        <v>18765.239999999998</v>
      </c>
    </row>
    <row r="56" spans="1:6" ht="9" hidden="1" customHeight="1">
      <c r="A56" s="26" t="s">
        <v>50</v>
      </c>
      <c r="B56" s="78" t="s">
        <v>76</v>
      </c>
      <c r="C56" s="78" t="s">
        <v>70</v>
      </c>
      <c r="D56" s="34">
        <f t="shared" ref="D56:E58" si="4">D57</f>
        <v>0</v>
      </c>
      <c r="E56" s="162">
        <f t="shared" si="4"/>
        <v>0</v>
      </c>
      <c r="F56" s="81">
        <f t="shared" si="0"/>
        <v>0</v>
      </c>
    </row>
    <row r="57" spans="1:6" ht="12" hidden="1" customHeight="1">
      <c r="A57" s="26" t="s">
        <v>51</v>
      </c>
      <c r="B57" s="78" t="s">
        <v>76</v>
      </c>
      <c r="C57" s="78" t="s">
        <v>71</v>
      </c>
      <c r="D57" s="34">
        <f t="shared" si="4"/>
        <v>0</v>
      </c>
      <c r="E57" s="162">
        <f t="shared" si="4"/>
        <v>0</v>
      </c>
      <c r="F57" s="81">
        <f t="shared" si="0"/>
        <v>0</v>
      </c>
    </row>
    <row r="58" spans="1:6" ht="11.25" hidden="1" customHeight="1">
      <c r="A58" s="84" t="s">
        <v>52</v>
      </c>
      <c r="B58" s="78" t="s">
        <v>76</v>
      </c>
      <c r="C58" s="78" t="s">
        <v>72</v>
      </c>
      <c r="D58" s="34">
        <f t="shared" si="4"/>
        <v>0</v>
      </c>
      <c r="E58" s="162">
        <f t="shared" si="4"/>
        <v>0</v>
      </c>
      <c r="F58" s="81">
        <f t="shared" si="0"/>
        <v>0</v>
      </c>
    </row>
    <row r="59" spans="1:6" ht="11.25" hidden="1" customHeight="1">
      <c r="A59" s="84" t="s">
        <v>53</v>
      </c>
      <c r="B59" s="78" t="s">
        <v>76</v>
      </c>
      <c r="C59" s="78" t="s">
        <v>73</v>
      </c>
      <c r="D59" s="34"/>
      <c r="E59" s="162"/>
      <c r="F59" s="81">
        <f t="shared" si="0"/>
        <v>0</v>
      </c>
    </row>
    <row r="60" spans="1:6" ht="26.25" hidden="1" customHeight="1">
      <c r="A60" s="26" t="s">
        <v>48</v>
      </c>
      <c r="B60" s="78" t="s">
        <v>76</v>
      </c>
      <c r="C60" s="78" t="s">
        <v>68</v>
      </c>
      <c r="D60" s="34"/>
      <c r="E60" s="162">
        <f>E61</f>
        <v>153667.17000000001</v>
      </c>
      <c r="F60" s="81">
        <f t="shared" si="0"/>
        <v>-153667.17000000001</v>
      </c>
    </row>
    <row r="61" spans="1:6" ht="12.75" hidden="1" customHeight="1">
      <c r="A61" s="26" t="s">
        <v>49</v>
      </c>
      <c r="B61" s="78" t="s">
        <v>76</v>
      </c>
      <c r="C61" s="78" t="s">
        <v>69</v>
      </c>
      <c r="D61" s="34">
        <v>0</v>
      </c>
      <c r="E61" s="162">
        <f>E62</f>
        <v>153667.17000000001</v>
      </c>
      <c r="F61" s="81">
        <f t="shared" si="0"/>
        <v>-153667.17000000001</v>
      </c>
    </row>
    <row r="62" spans="1:6" ht="170.25" customHeight="1">
      <c r="A62" s="26" t="s">
        <v>157</v>
      </c>
      <c r="B62" s="78" t="s">
        <v>76</v>
      </c>
      <c r="C62" s="78" t="s">
        <v>152</v>
      </c>
      <c r="D62" s="34">
        <v>208700</v>
      </c>
      <c r="E62" s="162">
        <v>153667.17000000001</v>
      </c>
      <c r="F62" s="81">
        <f t="shared" ref="F62:F88" si="5">D62-E62</f>
        <v>55032.829999999987</v>
      </c>
    </row>
    <row r="63" spans="1:6" ht="120" customHeight="1">
      <c r="A63" s="26" t="s">
        <v>336</v>
      </c>
      <c r="B63" s="78" t="s">
        <v>76</v>
      </c>
      <c r="C63" s="78" t="s">
        <v>335</v>
      </c>
      <c r="D63" s="34">
        <f>D64</f>
        <v>58600</v>
      </c>
      <c r="E63" s="34">
        <f>E64</f>
        <v>34160</v>
      </c>
      <c r="F63" s="81">
        <f t="shared" si="5"/>
        <v>24440</v>
      </c>
    </row>
    <row r="64" spans="1:6" ht="95.25" customHeight="1">
      <c r="A64" s="26" t="s">
        <v>338</v>
      </c>
      <c r="B64" s="78" t="s">
        <v>76</v>
      </c>
      <c r="C64" s="78" t="s">
        <v>337</v>
      </c>
      <c r="D64" s="34">
        <v>58600</v>
      </c>
      <c r="E64" s="162">
        <v>34160</v>
      </c>
      <c r="F64" s="81">
        <f t="shared" si="5"/>
        <v>24440</v>
      </c>
    </row>
    <row r="65" spans="1:6" ht="95.25" customHeight="1">
      <c r="A65" s="187" t="s">
        <v>457</v>
      </c>
      <c r="B65" s="78" t="s">
        <v>76</v>
      </c>
      <c r="C65" s="188" t="s">
        <v>458</v>
      </c>
      <c r="D65" s="34">
        <v>0</v>
      </c>
      <c r="E65" s="162">
        <v>57050</v>
      </c>
      <c r="F65" s="81">
        <f>D65-E65</f>
        <v>-57050</v>
      </c>
    </row>
    <row r="66" spans="1:6" ht="95.25" customHeight="1">
      <c r="A66" s="187" t="s">
        <v>455</v>
      </c>
      <c r="B66" s="78" t="s">
        <v>76</v>
      </c>
      <c r="C66" s="189" t="s">
        <v>456</v>
      </c>
      <c r="D66" s="34">
        <v>0</v>
      </c>
      <c r="E66" s="162">
        <f>E68</f>
        <v>57050</v>
      </c>
      <c r="F66" s="81">
        <f>D66-E66</f>
        <v>-57050</v>
      </c>
    </row>
    <row r="67" spans="1:6" ht="95.25" customHeight="1">
      <c r="A67" s="187" t="s">
        <v>453</v>
      </c>
      <c r="B67" s="78" t="s">
        <v>76</v>
      </c>
      <c r="C67" s="78" t="s">
        <v>454</v>
      </c>
      <c r="D67" s="34">
        <v>0</v>
      </c>
      <c r="E67" s="162">
        <f>E68</f>
        <v>57050</v>
      </c>
      <c r="F67" s="81">
        <f>D67-E67</f>
        <v>-57050</v>
      </c>
    </row>
    <row r="68" spans="1:6" ht="95.25" customHeight="1">
      <c r="A68" s="190" t="s">
        <v>451</v>
      </c>
      <c r="B68" s="78" t="s">
        <v>76</v>
      </c>
      <c r="C68" s="78" t="s">
        <v>452</v>
      </c>
      <c r="D68" s="34">
        <v>0</v>
      </c>
      <c r="E68" s="162">
        <v>57050</v>
      </c>
      <c r="F68" s="81">
        <f>D68-E68</f>
        <v>-57050</v>
      </c>
    </row>
    <row r="69" spans="1:6" ht="63" customHeight="1">
      <c r="A69" s="221" t="s">
        <v>50</v>
      </c>
      <c r="B69" s="78" t="s">
        <v>76</v>
      </c>
      <c r="C69" s="188" t="s">
        <v>446</v>
      </c>
      <c r="D69" s="34">
        <v>0</v>
      </c>
      <c r="E69" s="217">
        <f>E72</f>
        <v>83469.45</v>
      </c>
      <c r="F69" s="81">
        <f t="shared" si="5"/>
        <v>-83469.45</v>
      </c>
    </row>
    <row r="70" spans="1:6" ht="84" customHeight="1">
      <c r="A70" s="187" t="s">
        <v>447</v>
      </c>
      <c r="B70" s="78" t="s">
        <v>76</v>
      </c>
      <c r="C70" s="189" t="s">
        <v>448</v>
      </c>
      <c r="D70" s="34">
        <v>0</v>
      </c>
      <c r="E70" s="161">
        <f>E72</f>
        <v>83469.45</v>
      </c>
      <c r="F70" s="81">
        <f t="shared" si="5"/>
        <v>-83469.45</v>
      </c>
    </row>
    <row r="71" spans="1:6" ht="81.75" customHeight="1">
      <c r="A71" s="187" t="s">
        <v>449</v>
      </c>
      <c r="B71" s="78" t="s">
        <v>76</v>
      </c>
      <c r="C71" s="216" t="s">
        <v>450</v>
      </c>
      <c r="D71" s="34">
        <v>0</v>
      </c>
      <c r="E71" s="161">
        <f>E72</f>
        <v>83469.45</v>
      </c>
      <c r="F71" s="81">
        <f t="shared" si="5"/>
        <v>-83469.45</v>
      </c>
    </row>
    <row r="72" spans="1:6" ht="105" customHeight="1">
      <c r="A72" s="190" t="s">
        <v>445</v>
      </c>
      <c r="B72" s="78" t="s">
        <v>76</v>
      </c>
      <c r="C72" s="78" t="s">
        <v>443</v>
      </c>
      <c r="D72" s="34">
        <v>0</v>
      </c>
      <c r="E72" s="161">
        <v>83469.45</v>
      </c>
      <c r="F72" s="81">
        <f t="shared" si="5"/>
        <v>-83469.45</v>
      </c>
    </row>
    <row r="73" spans="1:6" ht="45.75" customHeight="1">
      <c r="A73" s="26" t="s">
        <v>122</v>
      </c>
      <c r="B73" s="78" t="s">
        <v>76</v>
      </c>
      <c r="C73" s="78" t="s">
        <v>123</v>
      </c>
      <c r="D73" s="35">
        <f>D74</f>
        <v>9000</v>
      </c>
      <c r="E73" s="35">
        <f>E74</f>
        <v>0</v>
      </c>
      <c r="F73" s="81">
        <f t="shared" si="5"/>
        <v>9000</v>
      </c>
    </row>
    <row r="74" spans="1:6" ht="169.5" customHeight="1">
      <c r="A74" s="245" t="s">
        <v>496</v>
      </c>
      <c r="B74" s="78" t="s">
        <v>76</v>
      </c>
      <c r="C74" s="244" t="s">
        <v>495</v>
      </c>
      <c r="D74" s="35">
        <f>D75</f>
        <v>9000</v>
      </c>
      <c r="E74" s="162">
        <f>E75</f>
        <v>0</v>
      </c>
      <c r="F74" s="81">
        <f t="shared" si="5"/>
        <v>9000</v>
      </c>
    </row>
    <row r="75" spans="1:6" ht="151.5" customHeight="1">
      <c r="A75" s="243" t="s">
        <v>493</v>
      </c>
      <c r="B75" s="78" t="s">
        <v>76</v>
      </c>
      <c r="C75" s="78" t="s">
        <v>494</v>
      </c>
      <c r="D75" s="35">
        <v>9000</v>
      </c>
      <c r="E75" s="35">
        <v>0</v>
      </c>
      <c r="F75" s="81">
        <f t="shared" si="5"/>
        <v>9000</v>
      </c>
    </row>
    <row r="76" spans="1:6" ht="37.5" customHeight="1">
      <c r="A76" s="26" t="s">
        <v>54</v>
      </c>
      <c r="B76" s="78" t="s">
        <v>76</v>
      </c>
      <c r="C76" s="78" t="s">
        <v>100</v>
      </c>
      <c r="D76" s="34">
        <f>D77</f>
        <v>22561000</v>
      </c>
      <c r="E76" s="220">
        <f>E77</f>
        <v>17711102.530000001</v>
      </c>
      <c r="F76" s="81">
        <f t="shared" si="5"/>
        <v>4849897.4699999988</v>
      </c>
    </row>
    <row r="77" spans="1:6" ht="76.5" customHeight="1">
      <c r="A77" s="26" t="s">
        <v>55</v>
      </c>
      <c r="B77" s="78" t="s">
        <v>76</v>
      </c>
      <c r="C77" s="78" t="s">
        <v>101</v>
      </c>
      <c r="D77" s="34">
        <f>D78+D81+D86</f>
        <v>22561000</v>
      </c>
      <c r="E77" s="34">
        <f>E78+E81+E86</f>
        <v>17711102.530000001</v>
      </c>
      <c r="F77" s="81">
        <f t="shared" si="5"/>
        <v>4849897.4699999988</v>
      </c>
    </row>
    <row r="78" spans="1:6" ht="46.5">
      <c r="A78" s="26" t="s">
        <v>328</v>
      </c>
      <c r="B78" s="78" t="s">
        <v>76</v>
      </c>
      <c r="C78" s="78" t="s">
        <v>377</v>
      </c>
      <c r="D78" s="34">
        <f t="shared" ref="D78:D79" si="6">D79</f>
        <v>6751400</v>
      </c>
      <c r="E78" s="219">
        <f>E80</f>
        <v>4700000</v>
      </c>
      <c r="F78" s="81">
        <f t="shared" si="5"/>
        <v>2051400</v>
      </c>
    </row>
    <row r="79" spans="1:6" ht="75" customHeight="1">
      <c r="A79" s="26" t="s">
        <v>56</v>
      </c>
      <c r="B79" s="78" t="s">
        <v>76</v>
      </c>
      <c r="C79" s="78" t="s">
        <v>378</v>
      </c>
      <c r="D79" s="34">
        <f t="shared" si="6"/>
        <v>6751400</v>
      </c>
      <c r="E79" s="35">
        <f>E80</f>
        <v>4700000</v>
      </c>
      <c r="F79" s="81">
        <f t="shared" si="5"/>
        <v>2051400</v>
      </c>
    </row>
    <row r="80" spans="1:6" ht="67.5" customHeight="1">
      <c r="A80" s="26" t="s">
        <v>192</v>
      </c>
      <c r="B80" s="78" t="s">
        <v>76</v>
      </c>
      <c r="C80" s="78" t="s">
        <v>444</v>
      </c>
      <c r="D80" s="34">
        <v>6751400</v>
      </c>
      <c r="E80" s="35">
        <v>4700000</v>
      </c>
      <c r="F80" s="81">
        <f t="shared" si="5"/>
        <v>2051400</v>
      </c>
    </row>
    <row r="81" spans="1:6" ht="72.75" customHeight="1">
      <c r="A81" s="26" t="s">
        <v>327</v>
      </c>
      <c r="B81" s="78" t="s">
        <v>76</v>
      </c>
      <c r="C81" s="78" t="s">
        <v>379</v>
      </c>
      <c r="D81" s="34">
        <f>D85+D82</f>
        <v>203700</v>
      </c>
      <c r="E81" s="219">
        <f>E82+E84</f>
        <v>117200.53</v>
      </c>
      <c r="F81" s="81">
        <f t="shared" si="5"/>
        <v>86499.47</v>
      </c>
    </row>
    <row r="82" spans="1:6" ht="72.75" customHeight="1">
      <c r="A82" s="26" t="s">
        <v>213</v>
      </c>
      <c r="B82" s="78" t="s">
        <v>76</v>
      </c>
      <c r="C82" s="78" t="s">
        <v>382</v>
      </c>
      <c r="D82" s="87">
        <f>D83</f>
        <v>200</v>
      </c>
      <c r="E82" s="87">
        <f>E83</f>
        <v>200</v>
      </c>
      <c r="F82" s="81">
        <f t="shared" si="5"/>
        <v>0</v>
      </c>
    </row>
    <row r="83" spans="1:6" ht="72.75" customHeight="1">
      <c r="A83" s="26" t="s">
        <v>214</v>
      </c>
      <c r="B83" s="78" t="s">
        <v>76</v>
      </c>
      <c r="C83" s="78" t="s">
        <v>383</v>
      </c>
      <c r="D83" s="34">
        <v>200</v>
      </c>
      <c r="E83" s="87">
        <v>200</v>
      </c>
      <c r="F83" s="81">
        <f t="shared" si="5"/>
        <v>0</v>
      </c>
    </row>
    <row r="84" spans="1:6" ht="84.75" customHeight="1">
      <c r="A84" s="26" t="s">
        <v>57</v>
      </c>
      <c r="B84" s="78" t="s">
        <v>76</v>
      </c>
      <c r="C84" s="78" t="s">
        <v>380</v>
      </c>
      <c r="D84" s="34">
        <f>D85</f>
        <v>203500</v>
      </c>
      <c r="E84" s="35">
        <f>E85</f>
        <v>117000.53</v>
      </c>
      <c r="F84" s="81">
        <f t="shared" si="5"/>
        <v>86499.47</v>
      </c>
    </row>
    <row r="85" spans="1:6" ht="103.5" customHeight="1">
      <c r="A85" s="26" t="s">
        <v>162</v>
      </c>
      <c r="B85" s="78" t="s">
        <v>76</v>
      </c>
      <c r="C85" s="78" t="s">
        <v>381</v>
      </c>
      <c r="D85" s="34">
        <v>203500</v>
      </c>
      <c r="E85" s="35">
        <v>117000.53</v>
      </c>
      <c r="F85" s="81">
        <f t="shared" si="5"/>
        <v>86499.47</v>
      </c>
    </row>
    <row r="86" spans="1:6" ht="45" customHeight="1">
      <c r="A86" s="26" t="s">
        <v>58</v>
      </c>
      <c r="B86" s="78" t="s">
        <v>76</v>
      </c>
      <c r="C86" s="78" t="s">
        <v>384</v>
      </c>
      <c r="D86" s="34">
        <f>D87</f>
        <v>15605900</v>
      </c>
      <c r="E86" s="218">
        <f>E88</f>
        <v>12893902</v>
      </c>
      <c r="F86" s="81">
        <f t="shared" si="5"/>
        <v>2711998</v>
      </c>
    </row>
    <row r="87" spans="1:6" ht="85.5" customHeight="1">
      <c r="A87" s="26" t="s">
        <v>340</v>
      </c>
      <c r="B87" s="78" t="s">
        <v>76</v>
      </c>
      <c r="C87" s="78" t="s">
        <v>385</v>
      </c>
      <c r="D87" s="34">
        <f>D88</f>
        <v>15605900</v>
      </c>
      <c r="E87" s="162">
        <f>E88</f>
        <v>12893902</v>
      </c>
      <c r="F87" s="81">
        <f t="shared" si="5"/>
        <v>2711998</v>
      </c>
    </row>
    <row r="88" spans="1:6" ht="62.25" customHeight="1">
      <c r="A88" s="26" t="s">
        <v>339</v>
      </c>
      <c r="B88" s="78" t="s">
        <v>76</v>
      </c>
      <c r="C88" s="78" t="s">
        <v>386</v>
      </c>
      <c r="D88" s="34">
        <v>15605900</v>
      </c>
      <c r="E88" s="162">
        <v>12893902</v>
      </c>
      <c r="F88" s="81">
        <f t="shared" si="5"/>
        <v>2711998</v>
      </c>
    </row>
    <row r="89" spans="1:6" ht="15.95" customHeight="1">
      <c r="A89" s="95"/>
      <c r="B89" s="127"/>
      <c r="C89" s="128"/>
      <c r="D89" s="129"/>
      <c r="E89" s="140"/>
      <c r="F89" s="129"/>
    </row>
    <row r="90" spans="1:6" ht="15.95" customHeight="1">
      <c r="A90" s="95"/>
      <c r="B90" s="130"/>
      <c r="C90" s="131"/>
      <c r="D90" s="131"/>
      <c r="E90" s="131"/>
      <c r="F90" s="131"/>
    </row>
    <row r="91" spans="1:6" ht="15.95" customHeight="1">
      <c r="A91" s="95"/>
      <c r="B91" s="130"/>
      <c r="C91" s="131"/>
      <c r="D91" s="131"/>
      <c r="E91" s="131"/>
      <c r="F91" s="131"/>
    </row>
    <row r="92" spans="1:6" ht="15.95" customHeight="1">
      <c r="A92" s="95"/>
      <c r="B92" s="130"/>
      <c r="C92" s="131"/>
      <c r="D92" s="131"/>
      <c r="E92" s="131"/>
      <c r="F92" s="131"/>
    </row>
    <row r="93" spans="1:6" ht="15.95" customHeight="1">
      <c r="A93" s="95"/>
      <c r="B93" s="130"/>
      <c r="C93" s="131"/>
      <c r="D93" s="131"/>
      <c r="E93" s="131"/>
      <c r="F93" s="131"/>
    </row>
    <row r="94" spans="1:6" ht="15.95" customHeight="1">
      <c r="A94" s="95"/>
      <c r="B94" s="130"/>
      <c r="C94" s="131"/>
      <c r="D94" s="131"/>
      <c r="E94" s="131"/>
      <c r="F94" s="131"/>
    </row>
    <row r="95" spans="1:6" ht="15.95" customHeight="1">
      <c r="A95" s="95"/>
      <c r="B95" s="130"/>
      <c r="C95" s="131"/>
      <c r="D95" s="131"/>
      <c r="E95" s="131"/>
      <c r="F95" s="131"/>
    </row>
    <row r="96" spans="1:6" ht="15.95" customHeight="1">
      <c r="A96" s="95"/>
      <c r="B96" s="130"/>
      <c r="C96" s="131"/>
      <c r="D96" s="131"/>
      <c r="E96" s="131"/>
      <c r="F96" s="131"/>
    </row>
    <row r="97" spans="1:6" ht="15.95" customHeight="1">
      <c r="A97" s="95"/>
      <c r="B97" s="130"/>
      <c r="C97" s="131"/>
      <c r="D97" s="131"/>
      <c r="E97" s="131"/>
      <c r="F97" s="131"/>
    </row>
    <row r="98" spans="1:6" ht="22.5" customHeight="1">
      <c r="A98" s="95"/>
      <c r="B98" s="130"/>
      <c r="C98" s="131"/>
      <c r="D98" s="131"/>
      <c r="E98" s="131"/>
      <c r="F98" s="131"/>
    </row>
    <row r="99" spans="1:6" ht="12.75" customHeight="1">
      <c r="A99" s="95"/>
      <c r="B99" s="130"/>
      <c r="C99" s="131"/>
      <c r="D99" s="131"/>
      <c r="E99" s="131"/>
      <c r="F99" s="131"/>
    </row>
    <row r="100" spans="1:6" ht="12.75" customHeight="1">
      <c r="A100" s="95"/>
      <c r="B100" s="130"/>
      <c r="C100" s="131"/>
      <c r="D100" s="131"/>
      <c r="E100" s="131"/>
      <c r="F100" s="131"/>
    </row>
    <row r="101" spans="1:6" ht="12.75" customHeight="1">
      <c r="A101" s="132"/>
      <c r="B101" s="133"/>
      <c r="C101" s="131"/>
      <c r="D101" s="131"/>
      <c r="E101" s="131"/>
      <c r="F101" s="131"/>
    </row>
    <row r="102" spans="1:6" ht="12.75" customHeight="1">
      <c r="A102" s="132"/>
      <c r="B102" s="133"/>
      <c r="C102" s="131"/>
      <c r="D102" s="131"/>
      <c r="E102" s="131"/>
      <c r="F102" s="131"/>
    </row>
    <row r="103" spans="1:6" ht="22.5" customHeight="1">
      <c r="A103" s="132"/>
      <c r="B103" s="133"/>
      <c r="C103" s="131"/>
      <c r="D103" s="131"/>
      <c r="E103" s="131"/>
      <c r="F103" s="131"/>
    </row>
    <row r="104" spans="1:6" ht="11.25" customHeight="1">
      <c r="A104" s="132"/>
      <c r="B104" s="133"/>
      <c r="C104" s="131"/>
      <c r="D104" s="131"/>
      <c r="E104" s="131"/>
      <c r="F104" s="131"/>
    </row>
    <row r="105" spans="1:6" ht="11.25" customHeight="1">
      <c r="A105" s="132"/>
      <c r="B105" s="133"/>
      <c r="C105" s="131"/>
      <c r="D105" s="131"/>
      <c r="E105" s="131"/>
      <c r="F105" s="131"/>
    </row>
    <row r="106" spans="1:6" ht="11.25" customHeight="1">
      <c r="A106" s="56"/>
      <c r="B106" s="56"/>
      <c r="C106" s="134"/>
      <c r="D106" s="135"/>
      <c r="E106" s="136"/>
      <c r="F106" s="137"/>
    </row>
    <row r="107" spans="1:6" ht="11.25" customHeight="1">
      <c r="A107" s="56"/>
      <c r="B107" s="56"/>
      <c r="C107" s="134"/>
      <c r="D107" s="135"/>
      <c r="E107" s="136"/>
      <c r="F107" s="137"/>
    </row>
    <row r="108" spans="1:6" ht="11.25" customHeight="1">
      <c r="A108" s="56"/>
      <c r="B108" s="56"/>
      <c r="C108" s="134"/>
      <c r="D108" s="135"/>
      <c r="E108" s="136"/>
      <c r="F108" s="137"/>
    </row>
    <row r="109" spans="1:6" ht="11.25" customHeight="1">
      <c r="A109" s="56"/>
      <c r="B109" s="56"/>
      <c r="C109" s="134"/>
      <c r="D109" s="135"/>
      <c r="E109" s="136"/>
      <c r="F109" s="137"/>
    </row>
    <row r="110" spans="1:6" ht="11.25" customHeight="1">
      <c r="A110" s="56"/>
      <c r="B110" s="56"/>
      <c r="C110" s="134"/>
      <c r="D110" s="135"/>
      <c r="E110" s="136"/>
      <c r="F110" s="137"/>
    </row>
    <row r="111" spans="1:6" ht="11.25" customHeight="1">
      <c r="A111" s="56"/>
      <c r="B111" s="56"/>
      <c r="C111" s="134"/>
      <c r="D111" s="135"/>
      <c r="E111" s="136"/>
      <c r="F111" s="137"/>
    </row>
    <row r="112" spans="1:6" ht="11.25" customHeight="1">
      <c r="A112" s="56"/>
      <c r="B112" s="56"/>
      <c r="C112" s="134"/>
      <c r="D112" s="135"/>
      <c r="E112" s="136"/>
      <c r="F112" s="137"/>
    </row>
    <row r="113" spans="1:6" ht="11.25" customHeight="1">
      <c r="A113" s="56"/>
      <c r="B113" s="56"/>
      <c r="C113" s="134"/>
      <c r="D113" s="135"/>
      <c r="E113" s="136"/>
      <c r="F113" s="137"/>
    </row>
    <row r="114" spans="1:6" ht="11.25" customHeight="1">
      <c r="A114" s="56"/>
      <c r="B114" s="56"/>
      <c r="C114" s="134"/>
      <c r="D114" s="135"/>
      <c r="E114" s="136"/>
      <c r="F114" s="137"/>
    </row>
    <row r="115" spans="1:6" ht="11.25" customHeight="1">
      <c r="A115" s="56"/>
      <c r="B115" s="56"/>
      <c r="C115" s="134"/>
      <c r="D115" s="135"/>
      <c r="E115" s="136"/>
      <c r="F115" s="137"/>
    </row>
    <row r="116" spans="1:6" ht="11.25" customHeight="1">
      <c r="A116" s="56"/>
      <c r="B116" s="56"/>
      <c r="C116" s="134"/>
      <c r="D116" s="135"/>
      <c r="E116" s="136"/>
      <c r="F116" s="137"/>
    </row>
    <row r="117" spans="1:6" ht="11.25" customHeight="1">
      <c r="A117" s="7"/>
      <c r="B117" s="7"/>
      <c r="C117" s="21"/>
      <c r="D117" s="22"/>
    </row>
    <row r="118" spans="1:6" ht="11.25" customHeight="1">
      <c r="A118" s="7"/>
      <c r="B118" s="7"/>
      <c r="C118" s="21"/>
      <c r="D118" s="22"/>
    </row>
    <row r="119" spans="1:6" ht="11.25" customHeight="1">
      <c r="A119" s="7"/>
      <c r="B119" s="7"/>
      <c r="C119" s="21"/>
      <c r="D119" s="22"/>
    </row>
    <row r="120" spans="1:6" ht="11.25" customHeight="1">
      <c r="A120" s="7"/>
      <c r="B120" s="7"/>
      <c r="C120" s="21"/>
      <c r="D120" s="22"/>
    </row>
    <row r="121" spans="1:6" ht="11.25" customHeight="1">
      <c r="A121" s="7"/>
      <c r="B121" s="7"/>
      <c r="C121" s="21"/>
      <c r="D121" s="22"/>
    </row>
    <row r="122" spans="1:6" ht="11.25" customHeight="1">
      <c r="A122" s="7"/>
      <c r="B122" s="7"/>
      <c r="C122" s="21"/>
      <c r="D122" s="22"/>
    </row>
    <row r="123" spans="1:6" ht="11.25" customHeight="1">
      <c r="A123" s="7"/>
      <c r="B123" s="7"/>
      <c r="C123" s="21"/>
      <c r="D123" s="22"/>
    </row>
    <row r="124" spans="1:6" ht="23.25" customHeight="1">
      <c r="A124" s="7"/>
      <c r="B124" s="7"/>
      <c r="C124" s="21"/>
      <c r="D124" s="22"/>
    </row>
    <row r="125" spans="1:6" ht="9.9499999999999993" customHeight="1">
      <c r="A125" s="7"/>
      <c r="B125" s="7"/>
      <c r="C125" s="21"/>
      <c r="D125" s="22"/>
    </row>
    <row r="126" spans="1:6" ht="12.75" customHeight="1">
      <c r="A126" s="7"/>
    </row>
    <row r="128" spans="1:6">
      <c r="A128" s="21"/>
      <c r="B128" s="21"/>
      <c r="C128" s="9"/>
    </row>
  </sheetData>
  <mergeCells count="5">
    <mergeCell ref="D1:F1"/>
    <mergeCell ref="A11:D11"/>
    <mergeCell ref="B13:C14"/>
    <mergeCell ref="A6:D6"/>
    <mergeCell ref="C8:D8"/>
  </mergeCells>
  <phoneticPr fontId="2" type="noConversion"/>
  <printOptions gridLinesSet="0"/>
  <pageMargins left="0.19685039370078741" right="0.19685039370078741" top="0.39370078740157483" bottom="0.39370078740157483" header="0" footer="0"/>
  <pageSetup paperSize="9" scale="5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99"/>
  <sheetViews>
    <sheetView showGridLines="0" view="pageBreakPreview" topLeftCell="A166" zoomScale="75" zoomScaleSheetLayoutView="75" workbookViewId="0">
      <selection activeCell="D177" sqref="D177"/>
    </sheetView>
  </sheetViews>
  <sheetFormatPr defaultRowHeight="12.75"/>
  <cols>
    <col min="1" max="1" width="65" customWidth="1"/>
    <col min="2" max="2" width="6.5703125" customWidth="1"/>
    <col min="3" max="3" width="42.5703125" customWidth="1"/>
    <col min="4" max="4" width="24.42578125" customWidth="1"/>
    <col min="5" max="5" width="23.85546875" customWidth="1"/>
    <col min="6" max="6" width="21.85546875" customWidth="1"/>
    <col min="8" max="8" width="28" customWidth="1"/>
    <col min="9" max="12" width="9.140625" customWidth="1"/>
    <col min="15" max="15" width="11.42578125" customWidth="1"/>
  </cols>
  <sheetData>
    <row r="1" spans="1:10" ht="24.75" customHeight="1">
      <c r="A1" s="27"/>
      <c r="B1" s="28" t="s">
        <v>140</v>
      </c>
      <c r="C1" s="29"/>
      <c r="D1" s="27"/>
      <c r="E1" s="30" t="s">
        <v>23</v>
      </c>
      <c r="F1" s="1"/>
    </row>
    <row r="2" spans="1:10" ht="26.25" customHeight="1">
      <c r="A2" s="31"/>
      <c r="B2" s="31"/>
      <c r="C2" s="32"/>
      <c r="D2" s="33"/>
      <c r="E2" s="94"/>
      <c r="F2" s="2"/>
    </row>
    <row r="3" spans="1:10" s="159" customFormat="1" ht="23.25">
      <c r="A3" s="198"/>
      <c r="B3" s="143" t="s">
        <v>10</v>
      </c>
      <c r="C3" s="143" t="s">
        <v>7</v>
      </c>
      <c r="D3" s="144" t="s">
        <v>31</v>
      </c>
      <c r="E3" s="145"/>
      <c r="F3" s="146" t="s">
        <v>2</v>
      </c>
    </row>
    <row r="4" spans="1:10" s="159" customFormat="1" ht="23.25">
      <c r="A4" s="199" t="s">
        <v>5</v>
      </c>
      <c r="B4" s="148" t="s">
        <v>11</v>
      </c>
      <c r="C4" s="147" t="s">
        <v>36</v>
      </c>
      <c r="D4" s="149" t="s">
        <v>30</v>
      </c>
      <c r="E4" s="147" t="s">
        <v>24</v>
      </c>
      <c r="F4" s="150" t="s">
        <v>3</v>
      </c>
    </row>
    <row r="5" spans="1:10" s="159" customFormat="1" ht="21" customHeight="1">
      <c r="A5" s="199"/>
      <c r="B5" s="148" t="s">
        <v>12</v>
      </c>
      <c r="C5" s="148" t="s">
        <v>34</v>
      </c>
      <c r="D5" s="149" t="s">
        <v>3</v>
      </c>
      <c r="E5" s="149"/>
      <c r="F5" s="150"/>
    </row>
    <row r="6" spans="1:10" s="159" customFormat="1" ht="23.25">
      <c r="A6" s="200">
        <v>1</v>
      </c>
      <c r="B6" s="151">
        <v>2</v>
      </c>
      <c r="C6" s="151">
        <v>3</v>
      </c>
      <c r="D6" s="144" t="s">
        <v>1</v>
      </c>
      <c r="E6" s="144" t="s">
        <v>25</v>
      </c>
      <c r="F6" s="152" t="s">
        <v>26</v>
      </c>
    </row>
    <row r="7" spans="1:10" s="159" customFormat="1" ht="23.25">
      <c r="A7" s="201" t="s">
        <v>9</v>
      </c>
      <c r="B7" s="153" t="s">
        <v>13</v>
      </c>
      <c r="C7" s="153"/>
      <c r="D7" s="139">
        <f>D8</f>
        <v>26125000</v>
      </c>
      <c r="E7" s="166">
        <f>E8</f>
        <v>19341484.73</v>
      </c>
      <c r="F7" s="138">
        <f t="shared" ref="F7:F12" si="0">D7-E7</f>
        <v>6783515.2699999996</v>
      </c>
      <c r="G7" s="160"/>
      <c r="H7" s="160"/>
    </row>
    <row r="8" spans="1:10" s="159" customFormat="1" ht="46.5">
      <c r="A8" s="202" t="s">
        <v>126</v>
      </c>
      <c r="B8" s="141" t="s">
        <v>13</v>
      </c>
      <c r="C8" s="141" t="s">
        <v>230</v>
      </c>
      <c r="D8" s="165">
        <f>D9+D62+D74+D105+D123+D157+D169+D177</f>
        <v>26125000</v>
      </c>
      <c r="E8" s="165">
        <f>E9+E62+E74+E98+E105+E123+E157+E169+E177</f>
        <v>19341484.73</v>
      </c>
      <c r="F8" s="138">
        <f t="shared" si="0"/>
        <v>6783515.2699999996</v>
      </c>
      <c r="G8" s="154"/>
      <c r="H8" s="155"/>
    </row>
    <row r="9" spans="1:10" s="159" customFormat="1" ht="19.5" customHeight="1">
      <c r="A9" s="202" t="s">
        <v>59</v>
      </c>
      <c r="B9" s="141" t="s">
        <v>13</v>
      </c>
      <c r="C9" s="141" t="s">
        <v>231</v>
      </c>
      <c r="D9" s="192">
        <f>D10+D29+D35</f>
        <v>4138000</v>
      </c>
      <c r="E9" s="165">
        <f>E10+E29+E35</f>
        <v>2288921.5699999998</v>
      </c>
      <c r="F9" s="138">
        <f t="shared" si="0"/>
        <v>1849078.4300000002</v>
      </c>
      <c r="G9" s="154"/>
      <c r="H9" s="155"/>
    </row>
    <row r="10" spans="1:10" s="159" customFormat="1" ht="117" customHeight="1">
      <c r="A10" s="203" t="s">
        <v>200</v>
      </c>
      <c r="B10" s="141" t="s">
        <v>13</v>
      </c>
      <c r="C10" s="141" t="s">
        <v>229</v>
      </c>
      <c r="D10" s="165">
        <f>D11+D23</f>
        <v>3906000</v>
      </c>
      <c r="E10" s="166">
        <f>E11+E23</f>
        <v>2220659.38</v>
      </c>
      <c r="F10" s="138">
        <f t="shared" si="0"/>
        <v>1685340.62</v>
      </c>
      <c r="G10" s="154"/>
      <c r="H10" s="155"/>
      <c r="I10" s="160"/>
      <c r="J10" s="160"/>
    </row>
    <row r="11" spans="1:10" s="159" customFormat="1" ht="108" customHeight="1">
      <c r="A11" s="203" t="s">
        <v>347</v>
      </c>
      <c r="B11" s="141" t="s">
        <v>13</v>
      </c>
      <c r="C11" s="141" t="s">
        <v>228</v>
      </c>
      <c r="D11" s="165">
        <f>D12</f>
        <v>3905800</v>
      </c>
      <c r="E11" s="166">
        <f>E12</f>
        <v>2220459.38</v>
      </c>
      <c r="F11" s="138">
        <f t="shared" si="0"/>
        <v>1685340.62</v>
      </c>
      <c r="G11" s="154"/>
      <c r="H11" s="155"/>
      <c r="I11" s="160"/>
      <c r="J11" s="160"/>
    </row>
    <row r="12" spans="1:10" s="159" customFormat="1" ht="114.75" customHeight="1">
      <c r="A12" s="203" t="s">
        <v>195</v>
      </c>
      <c r="B12" s="141" t="s">
        <v>13</v>
      </c>
      <c r="C12" s="141" t="s">
        <v>227</v>
      </c>
      <c r="D12" s="165">
        <f>D13+D19</f>
        <v>3905800</v>
      </c>
      <c r="E12" s="166">
        <f>E13+E19</f>
        <v>2220459.38</v>
      </c>
      <c r="F12" s="138">
        <f t="shared" si="0"/>
        <v>1685340.62</v>
      </c>
      <c r="G12" s="154"/>
      <c r="H12" s="154"/>
      <c r="I12" s="155"/>
      <c r="J12" s="160"/>
    </row>
    <row r="13" spans="1:10" s="159" customFormat="1" ht="225" customHeight="1">
      <c r="A13" s="204" t="s">
        <v>332</v>
      </c>
      <c r="B13" s="141" t="s">
        <v>13</v>
      </c>
      <c r="C13" s="141" t="s">
        <v>224</v>
      </c>
      <c r="D13" s="165">
        <f>D14</f>
        <v>3380000</v>
      </c>
      <c r="E13" s="166">
        <f>E15</f>
        <v>1925107.19</v>
      </c>
      <c r="F13" s="138">
        <f t="shared" ref="F13:F29" si="1">D13-E13</f>
        <v>1454892.81</v>
      </c>
      <c r="G13" s="154"/>
      <c r="H13" s="154"/>
      <c r="I13" s="155"/>
      <c r="J13" s="160"/>
    </row>
    <row r="14" spans="1:10" s="159" customFormat="1" ht="149.25" customHeight="1">
      <c r="A14" s="205" t="s">
        <v>305</v>
      </c>
      <c r="B14" s="141" t="s">
        <v>13</v>
      </c>
      <c r="C14" s="141" t="s">
        <v>306</v>
      </c>
      <c r="D14" s="165">
        <f>D15</f>
        <v>3380000</v>
      </c>
      <c r="E14" s="166">
        <f>E15</f>
        <v>1925107.19</v>
      </c>
      <c r="F14" s="138">
        <f t="shared" si="1"/>
        <v>1454892.81</v>
      </c>
      <c r="G14" s="154"/>
      <c r="H14" s="154"/>
      <c r="I14" s="155"/>
      <c r="J14" s="160"/>
    </row>
    <row r="15" spans="1:10" s="159" customFormat="1" ht="70.5" customHeight="1">
      <c r="A15" s="203" t="s">
        <v>296</v>
      </c>
      <c r="B15" s="141" t="s">
        <v>13</v>
      </c>
      <c r="C15" s="141" t="s">
        <v>297</v>
      </c>
      <c r="D15" s="165">
        <f>D16+D17+D18</f>
        <v>3380000</v>
      </c>
      <c r="E15" s="166">
        <f>E16+E17+E18</f>
        <v>1925107.19</v>
      </c>
      <c r="F15" s="138">
        <f t="shared" si="1"/>
        <v>1454892.81</v>
      </c>
      <c r="G15" s="154"/>
      <c r="H15" s="154"/>
      <c r="I15" s="155"/>
      <c r="J15" s="160"/>
    </row>
    <row r="16" spans="1:10" s="159" customFormat="1" ht="64.5" customHeight="1">
      <c r="A16" s="202" t="s">
        <v>232</v>
      </c>
      <c r="B16" s="141" t="s">
        <v>13</v>
      </c>
      <c r="C16" s="141" t="s">
        <v>225</v>
      </c>
      <c r="D16" s="165">
        <v>2462000</v>
      </c>
      <c r="E16" s="166">
        <v>1443433.28</v>
      </c>
      <c r="F16" s="138">
        <f t="shared" si="1"/>
        <v>1018566.72</v>
      </c>
      <c r="G16" s="154"/>
      <c r="H16" s="155"/>
    </row>
    <row r="17" spans="1:8" s="159" customFormat="1" ht="93">
      <c r="A17" s="202" t="s">
        <v>127</v>
      </c>
      <c r="B17" s="141" t="s">
        <v>13</v>
      </c>
      <c r="C17" s="141" t="s">
        <v>226</v>
      </c>
      <c r="D17" s="165">
        <v>160000</v>
      </c>
      <c r="E17" s="165">
        <v>84101.22</v>
      </c>
      <c r="F17" s="138">
        <f t="shared" si="1"/>
        <v>75898.78</v>
      </c>
      <c r="G17" s="154"/>
      <c r="H17" s="155"/>
    </row>
    <row r="18" spans="1:8" s="159" customFormat="1" ht="116.25">
      <c r="A18" s="202" t="s">
        <v>233</v>
      </c>
      <c r="B18" s="141" t="s">
        <v>13</v>
      </c>
      <c r="C18" s="141" t="s">
        <v>234</v>
      </c>
      <c r="D18" s="165">
        <v>758000</v>
      </c>
      <c r="E18" s="165">
        <v>397572.69</v>
      </c>
      <c r="F18" s="138">
        <f t="shared" si="1"/>
        <v>360427.31</v>
      </c>
      <c r="G18" s="154"/>
      <c r="H18" s="155"/>
    </row>
    <row r="19" spans="1:8" s="159" customFormat="1" ht="206.25" customHeight="1">
      <c r="A19" s="203" t="s">
        <v>205</v>
      </c>
      <c r="B19" s="141" t="s">
        <v>13</v>
      </c>
      <c r="C19" s="141" t="s">
        <v>219</v>
      </c>
      <c r="D19" s="165">
        <f>D22</f>
        <v>525800</v>
      </c>
      <c r="E19" s="165">
        <f>E22</f>
        <v>295352.19</v>
      </c>
      <c r="F19" s="138">
        <f t="shared" si="1"/>
        <v>230447.81</v>
      </c>
      <c r="G19" s="154"/>
      <c r="H19" s="155"/>
    </row>
    <row r="20" spans="1:8" s="159" customFormat="1" ht="73.5" customHeight="1">
      <c r="A20" s="203" t="s">
        <v>288</v>
      </c>
      <c r="B20" s="141" t="s">
        <v>13</v>
      </c>
      <c r="C20" s="141" t="s">
        <v>290</v>
      </c>
      <c r="D20" s="165">
        <f>D21</f>
        <v>525800</v>
      </c>
      <c r="E20" s="165">
        <f>E22</f>
        <v>295352.19</v>
      </c>
      <c r="F20" s="138">
        <f t="shared" si="1"/>
        <v>230447.81</v>
      </c>
      <c r="G20" s="154"/>
      <c r="H20" s="155"/>
    </row>
    <row r="21" spans="1:8" s="159" customFormat="1" ht="72" customHeight="1">
      <c r="A21" s="203" t="s">
        <v>289</v>
      </c>
      <c r="B21" s="141" t="s">
        <v>13</v>
      </c>
      <c r="C21" s="141" t="s">
        <v>291</v>
      </c>
      <c r="D21" s="165">
        <f>D22</f>
        <v>525800</v>
      </c>
      <c r="E21" s="165">
        <f>E22</f>
        <v>295352.19</v>
      </c>
      <c r="F21" s="138">
        <f t="shared" si="1"/>
        <v>230447.81</v>
      </c>
      <c r="G21" s="154"/>
      <c r="H21" s="155"/>
    </row>
    <row r="22" spans="1:8" s="159" customFormat="1" ht="46.5" customHeight="1">
      <c r="A22" s="203" t="s">
        <v>366</v>
      </c>
      <c r="B22" s="141" t="s">
        <v>13</v>
      </c>
      <c r="C22" s="141" t="s">
        <v>216</v>
      </c>
      <c r="D22" s="165">
        <v>525800</v>
      </c>
      <c r="E22" s="166">
        <v>295352.19</v>
      </c>
      <c r="F22" s="138">
        <f t="shared" si="1"/>
        <v>230447.81</v>
      </c>
      <c r="G22" s="154"/>
      <c r="H22" s="155"/>
    </row>
    <row r="23" spans="1:8" s="159" customFormat="1" ht="67.5" customHeight="1">
      <c r="A23" s="204" t="s">
        <v>362</v>
      </c>
      <c r="B23" s="141" t="s">
        <v>13</v>
      </c>
      <c r="C23" s="172" t="s">
        <v>348</v>
      </c>
      <c r="D23" s="175">
        <v>200</v>
      </c>
      <c r="E23" s="173">
        <f>E28</f>
        <v>200</v>
      </c>
      <c r="F23" s="174">
        <f t="shared" si="1"/>
        <v>0</v>
      </c>
      <c r="G23" s="154"/>
      <c r="H23" s="155"/>
    </row>
    <row r="24" spans="1:8" s="159" customFormat="1" ht="23.25">
      <c r="A24" s="203" t="s">
        <v>128</v>
      </c>
      <c r="B24" s="141" t="s">
        <v>13</v>
      </c>
      <c r="C24" s="141" t="s">
        <v>218</v>
      </c>
      <c r="D24" s="165">
        <f t="shared" ref="D24" si="2">D25</f>
        <v>200</v>
      </c>
      <c r="E24" s="177">
        <f>E28</f>
        <v>200</v>
      </c>
      <c r="F24" s="138">
        <f t="shared" si="1"/>
        <v>0</v>
      </c>
    </row>
    <row r="25" spans="1:8" s="159" customFormat="1" ht="288" customHeight="1">
      <c r="A25" s="203" t="s">
        <v>193</v>
      </c>
      <c r="B25" s="141" t="s">
        <v>13</v>
      </c>
      <c r="C25" s="141" t="s">
        <v>217</v>
      </c>
      <c r="D25" s="165">
        <f>D26</f>
        <v>200</v>
      </c>
      <c r="E25" s="177">
        <f>E28</f>
        <v>200</v>
      </c>
      <c r="F25" s="138">
        <f t="shared" si="1"/>
        <v>0</v>
      </c>
    </row>
    <row r="26" spans="1:8" s="159" customFormat="1" ht="72" customHeight="1">
      <c r="A26" s="203" t="s">
        <v>288</v>
      </c>
      <c r="B26" s="141" t="s">
        <v>13</v>
      </c>
      <c r="C26" s="141" t="s">
        <v>293</v>
      </c>
      <c r="D26" s="165">
        <f>D27</f>
        <v>200</v>
      </c>
      <c r="E26" s="167">
        <f>E28</f>
        <v>200</v>
      </c>
      <c r="F26" s="138">
        <f t="shared" si="1"/>
        <v>0</v>
      </c>
    </row>
    <row r="27" spans="1:8" s="159" customFormat="1" ht="69" customHeight="1">
      <c r="A27" s="203" t="s">
        <v>289</v>
      </c>
      <c r="B27" s="141" t="s">
        <v>13</v>
      </c>
      <c r="C27" s="141" t="s">
        <v>292</v>
      </c>
      <c r="D27" s="165">
        <f>D28</f>
        <v>200</v>
      </c>
      <c r="E27" s="167">
        <f>E28</f>
        <v>200</v>
      </c>
      <c r="F27" s="138">
        <f t="shared" si="1"/>
        <v>0</v>
      </c>
    </row>
    <row r="28" spans="1:8" s="159" customFormat="1" ht="38.25" customHeight="1">
      <c r="A28" s="203" t="s">
        <v>366</v>
      </c>
      <c r="B28" s="141" t="s">
        <v>13</v>
      </c>
      <c r="C28" s="141" t="s">
        <v>215</v>
      </c>
      <c r="D28" s="165">
        <v>200</v>
      </c>
      <c r="E28" s="167">
        <v>200</v>
      </c>
      <c r="F28" s="138">
        <f t="shared" si="1"/>
        <v>0</v>
      </c>
    </row>
    <row r="29" spans="1:8" s="159" customFormat="1" ht="36" customHeight="1">
      <c r="A29" s="202" t="s">
        <v>65</v>
      </c>
      <c r="B29" s="141" t="s">
        <v>13</v>
      </c>
      <c r="C29" s="141" t="s">
        <v>220</v>
      </c>
      <c r="D29" s="165">
        <f>D34</f>
        <v>100000</v>
      </c>
      <c r="E29" s="166">
        <v>0</v>
      </c>
      <c r="F29" s="138">
        <f t="shared" si="1"/>
        <v>100000</v>
      </c>
    </row>
    <row r="30" spans="1:8" s="159" customFormat="1" ht="69.75">
      <c r="A30" s="202" t="s">
        <v>206</v>
      </c>
      <c r="B30" s="141" t="s">
        <v>13</v>
      </c>
      <c r="C30" s="141" t="s">
        <v>221</v>
      </c>
      <c r="D30" s="165">
        <f t="shared" ref="D30:E31" si="3">D31</f>
        <v>100000</v>
      </c>
      <c r="E30" s="166">
        <f t="shared" si="3"/>
        <v>0</v>
      </c>
      <c r="F30" s="138">
        <f t="shared" ref="F30" si="4">D30-E30</f>
        <v>100000</v>
      </c>
    </row>
    <row r="31" spans="1:8" s="159" customFormat="1" ht="46.5">
      <c r="A31" s="202" t="s">
        <v>129</v>
      </c>
      <c r="B31" s="141" t="s">
        <v>13</v>
      </c>
      <c r="C31" s="141" t="s">
        <v>222</v>
      </c>
      <c r="D31" s="165">
        <f t="shared" si="3"/>
        <v>100000</v>
      </c>
      <c r="E31" s="166">
        <f>E34</f>
        <v>0</v>
      </c>
      <c r="F31" s="138">
        <f>D31-E31</f>
        <v>100000</v>
      </c>
    </row>
    <row r="32" spans="1:8" s="159" customFormat="1" ht="147.75" customHeight="1">
      <c r="A32" s="202" t="s">
        <v>403</v>
      </c>
      <c r="B32" s="141" t="s">
        <v>13</v>
      </c>
      <c r="C32" s="141" t="s">
        <v>223</v>
      </c>
      <c r="D32" s="165">
        <f>D33</f>
        <v>100000</v>
      </c>
      <c r="E32" s="165">
        <f>E34</f>
        <v>0</v>
      </c>
      <c r="F32" s="138">
        <f>D32-E32</f>
        <v>100000</v>
      </c>
    </row>
    <row r="33" spans="1:9" s="159" customFormat="1" ht="23.25">
      <c r="A33" s="202" t="s">
        <v>299</v>
      </c>
      <c r="B33" s="141" t="s">
        <v>13</v>
      </c>
      <c r="C33" s="141" t="s">
        <v>298</v>
      </c>
      <c r="D33" s="165">
        <f>D34</f>
        <v>100000</v>
      </c>
      <c r="E33" s="166">
        <f>E34</f>
        <v>0</v>
      </c>
      <c r="F33" s="138">
        <f>D33-E33</f>
        <v>100000</v>
      </c>
      <c r="I33" s="197"/>
    </row>
    <row r="34" spans="1:9" s="159" customFormat="1" ht="23.25">
      <c r="A34" s="202" t="s">
        <v>130</v>
      </c>
      <c r="B34" s="141" t="s">
        <v>13</v>
      </c>
      <c r="C34" s="141" t="s">
        <v>235</v>
      </c>
      <c r="D34" s="165">
        <v>100000</v>
      </c>
      <c r="E34" s="167">
        <v>0</v>
      </c>
      <c r="F34" s="138">
        <f>D34-E34</f>
        <v>100000</v>
      </c>
    </row>
    <row r="35" spans="1:9" s="159" customFormat="1" ht="23.25">
      <c r="A35" s="203" t="s">
        <v>121</v>
      </c>
      <c r="B35" s="141" t="s">
        <v>13</v>
      </c>
      <c r="C35" s="141" t="s">
        <v>236</v>
      </c>
      <c r="D35" s="138">
        <f>D36+D48+D54</f>
        <v>132000</v>
      </c>
      <c r="E35" s="138">
        <f>E36+E48+E54</f>
        <v>68262.19</v>
      </c>
      <c r="F35" s="138">
        <f>D35-E35</f>
        <v>63737.81</v>
      </c>
    </row>
    <row r="36" spans="1:9" s="159" customFormat="1" ht="106.5" customHeight="1">
      <c r="A36" s="203" t="s">
        <v>204</v>
      </c>
      <c r="B36" s="141" t="s">
        <v>13</v>
      </c>
      <c r="C36" s="141" t="s">
        <v>237</v>
      </c>
      <c r="D36" s="166">
        <f>D37</f>
        <v>51800</v>
      </c>
      <c r="E36" s="166">
        <f>E37</f>
        <v>49115.11</v>
      </c>
      <c r="F36" s="138">
        <f t="shared" ref="F36:F37" si="5">D36-E36</f>
        <v>2684.8899999999994</v>
      </c>
    </row>
    <row r="37" spans="1:9" s="159" customFormat="1" ht="155.25" customHeight="1">
      <c r="A37" s="203" t="s">
        <v>195</v>
      </c>
      <c r="B37" s="141" t="s">
        <v>13</v>
      </c>
      <c r="C37" s="141" t="s">
        <v>238</v>
      </c>
      <c r="D37" s="165">
        <f>D38+D42</f>
        <v>51800</v>
      </c>
      <c r="E37" s="165">
        <f>E38+E42</f>
        <v>49115.11</v>
      </c>
      <c r="F37" s="138">
        <f t="shared" si="5"/>
        <v>2684.8899999999994</v>
      </c>
    </row>
    <row r="38" spans="1:9" s="159" customFormat="1" ht="204.75" customHeight="1">
      <c r="A38" s="203" t="s">
        <v>158</v>
      </c>
      <c r="B38" s="141" t="s">
        <v>13</v>
      </c>
      <c r="C38" s="141" t="s">
        <v>244</v>
      </c>
      <c r="D38" s="165">
        <v>20000</v>
      </c>
      <c r="E38" s="166">
        <f>E41</f>
        <v>20000</v>
      </c>
      <c r="F38" s="138">
        <f>D38-E38</f>
        <v>0</v>
      </c>
    </row>
    <row r="39" spans="1:9" s="159" customFormat="1" ht="36" customHeight="1">
      <c r="A39" s="203" t="s">
        <v>299</v>
      </c>
      <c r="B39" s="141" t="s">
        <v>13</v>
      </c>
      <c r="C39" s="141" t="s">
        <v>302</v>
      </c>
      <c r="D39" s="165">
        <f t="shared" ref="D39" si="6">D40</f>
        <v>20000</v>
      </c>
      <c r="E39" s="166">
        <f>E41</f>
        <v>20000</v>
      </c>
      <c r="F39" s="138">
        <f>D39-E39</f>
        <v>0</v>
      </c>
    </row>
    <row r="40" spans="1:9" s="159" customFormat="1" ht="22.5" customHeight="1">
      <c r="A40" s="203" t="s">
        <v>300</v>
      </c>
      <c r="B40" s="141" t="s">
        <v>13</v>
      </c>
      <c r="C40" s="141" t="s">
        <v>301</v>
      </c>
      <c r="D40" s="165">
        <f>D41</f>
        <v>20000</v>
      </c>
      <c r="E40" s="166">
        <f>E41</f>
        <v>20000</v>
      </c>
      <c r="F40" s="138">
        <f>D40-E40</f>
        <v>0</v>
      </c>
    </row>
    <row r="41" spans="1:9" s="159" customFormat="1" ht="23.25">
      <c r="A41" s="203" t="s">
        <v>159</v>
      </c>
      <c r="B41" s="141" t="s">
        <v>13</v>
      </c>
      <c r="C41" s="141" t="s">
        <v>239</v>
      </c>
      <c r="D41" s="165">
        <v>20000</v>
      </c>
      <c r="E41" s="165">
        <v>20000</v>
      </c>
      <c r="F41" s="138">
        <f>D41-E41</f>
        <v>0</v>
      </c>
    </row>
    <row r="42" spans="1:9" s="159" customFormat="1" ht="162.75">
      <c r="A42" s="203" t="s">
        <v>163</v>
      </c>
      <c r="B42" s="141" t="s">
        <v>13</v>
      </c>
      <c r="C42" s="141" t="s">
        <v>345</v>
      </c>
      <c r="D42" s="165">
        <f>D43</f>
        <v>31800</v>
      </c>
      <c r="E42" s="165">
        <f>E44</f>
        <v>29115.11</v>
      </c>
      <c r="F42" s="138">
        <f t="shared" ref="F42:F92" si="7">D42-E42</f>
        <v>2684.8899999999994</v>
      </c>
    </row>
    <row r="43" spans="1:9" s="159" customFormat="1" ht="54.75" customHeight="1">
      <c r="A43" s="203" t="s">
        <v>299</v>
      </c>
      <c r="B43" s="141" t="s">
        <v>13</v>
      </c>
      <c r="C43" s="141" t="s">
        <v>344</v>
      </c>
      <c r="D43" s="165">
        <f>D44</f>
        <v>31800</v>
      </c>
      <c r="E43" s="165">
        <f>E44</f>
        <v>29115.11</v>
      </c>
      <c r="F43" s="138">
        <f t="shared" si="7"/>
        <v>2684.8899999999994</v>
      </c>
    </row>
    <row r="44" spans="1:9" s="159" customFormat="1" ht="46.5" customHeight="1">
      <c r="A44" s="203" t="s">
        <v>300</v>
      </c>
      <c r="B44" s="141" t="s">
        <v>13</v>
      </c>
      <c r="C44" s="141" t="s">
        <v>343</v>
      </c>
      <c r="D44" s="165">
        <f>D45+D46+D47</f>
        <v>31800</v>
      </c>
      <c r="E44" s="165">
        <f>E45+E46+E47</f>
        <v>29115.11</v>
      </c>
      <c r="F44" s="138">
        <f t="shared" si="7"/>
        <v>2684.8899999999994</v>
      </c>
    </row>
    <row r="45" spans="1:9" s="159" customFormat="1" ht="46.5" customHeight="1">
      <c r="A45" s="203" t="s">
        <v>427</v>
      </c>
      <c r="B45" s="141" t="s">
        <v>13</v>
      </c>
      <c r="C45" s="141" t="s">
        <v>428</v>
      </c>
      <c r="D45" s="165">
        <v>0</v>
      </c>
      <c r="E45" s="165">
        <v>0</v>
      </c>
      <c r="F45" s="138">
        <f t="shared" si="7"/>
        <v>0</v>
      </c>
    </row>
    <row r="46" spans="1:9" s="159" customFormat="1" ht="31.5" customHeight="1">
      <c r="A46" s="203" t="s">
        <v>333</v>
      </c>
      <c r="B46" s="141" t="s">
        <v>13</v>
      </c>
      <c r="C46" s="141" t="s">
        <v>342</v>
      </c>
      <c r="D46" s="139">
        <v>26900</v>
      </c>
      <c r="E46" s="165">
        <v>25480.53</v>
      </c>
      <c r="F46" s="138">
        <f t="shared" si="7"/>
        <v>1419.4700000000012</v>
      </c>
    </row>
    <row r="47" spans="1:9" s="159" customFormat="1" ht="24.75" customHeight="1">
      <c r="A47" s="203" t="s">
        <v>159</v>
      </c>
      <c r="B47" s="141" t="s">
        <v>13</v>
      </c>
      <c r="C47" s="141" t="s">
        <v>349</v>
      </c>
      <c r="D47" s="139">
        <v>4900</v>
      </c>
      <c r="E47" s="165">
        <v>3634.58</v>
      </c>
      <c r="F47" s="138">
        <f t="shared" si="7"/>
        <v>1265.42</v>
      </c>
    </row>
    <row r="48" spans="1:9" s="159" customFormat="1" ht="84" customHeight="1">
      <c r="A48" s="203" t="s">
        <v>207</v>
      </c>
      <c r="B48" s="141" t="s">
        <v>13</v>
      </c>
      <c r="C48" s="141" t="s">
        <v>240</v>
      </c>
      <c r="D48" s="165">
        <f>D49</f>
        <v>25000</v>
      </c>
      <c r="E48" s="165">
        <f>E49</f>
        <v>13988</v>
      </c>
      <c r="F48" s="138">
        <f t="shared" si="7"/>
        <v>11012</v>
      </c>
    </row>
    <row r="49" spans="1:6" s="159" customFormat="1" ht="92.25" customHeight="1">
      <c r="A49" s="202" t="s">
        <v>124</v>
      </c>
      <c r="B49" s="141" t="s">
        <v>13</v>
      </c>
      <c r="C49" s="141" t="s">
        <v>241</v>
      </c>
      <c r="D49" s="139">
        <f>D53</f>
        <v>25000</v>
      </c>
      <c r="E49" s="165">
        <f>E53</f>
        <v>13988</v>
      </c>
      <c r="F49" s="138">
        <f t="shared" si="7"/>
        <v>11012</v>
      </c>
    </row>
    <row r="50" spans="1:6" s="159" customFormat="1" ht="297.75" customHeight="1">
      <c r="A50" s="202" t="s">
        <v>203</v>
      </c>
      <c r="B50" s="141" t="s">
        <v>13</v>
      </c>
      <c r="C50" s="141" t="s">
        <v>242</v>
      </c>
      <c r="D50" s="139">
        <f>D53</f>
        <v>25000</v>
      </c>
      <c r="E50" s="165">
        <f>E53</f>
        <v>13988</v>
      </c>
      <c r="F50" s="138">
        <f t="shared" si="7"/>
        <v>11012</v>
      </c>
    </row>
    <row r="51" spans="1:6" s="159" customFormat="1" ht="63.75" customHeight="1">
      <c r="A51" s="202" t="s">
        <v>288</v>
      </c>
      <c r="B51" s="141" t="s">
        <v>13</v>
      </c>
      <c r="C51" s="141" t="s">
        <v>295</v>
      </c>
      <c r="D51" s="165">
        <f>D53</f>
        <v>25000</v>
      </c>
      <c r="E51" s="165">
        <f>E53</f>
        <v>13988</v>
      </c>
      <c r="F51" s="138">
        <f t="shared" si="7"/>
        <v>11012</v>
      </c>
    </row>
    <row r="52" spans="1:6" s="159" customFormat="1" ht="79.5" customHeight="1">
      <c r="A52" s="202" t="s">
        <v>289</v>
      </c>
      <c r="B52" s="141" t="s">
        <v>13</v>
      </c>
      <c r="C52" s="141" t="s">
        <v>294</v>
      </c>
      <c r="D52" s="165">
        <f>D53</f>
        <v>25000</v>
      </c>
      <c r="E52" s="165">
        <f>E53</f>
        <v>13988</v>
      </c>
      <c r="F52" s="138">
        <f t="shared" si="7"/>
        <v>11012</v>
      </c>
    </row>
    <row r="53" spans="1:6" s="159" customFormat="1" ht="56.25" customHeight="1">
      <c r="A53" s="203" t="s">
        <v>366</v>
      </c>
      <c r="B53" s="141" t="s">
        <v>13</v>
      </c>
      <c r="C53" s="141" t="s">
        <v>243</v>
      </c>
      <c r="D53" s="165">
        <v>25000</v>
      </c>
      <c r="E53" s="165">
        <v>13988</v>
      </c>
      <c r="F53" s="138">
        <f t="shared" si="7"/>
        <v>11012</v>
      </c>
    </row>
    <row r="54" spans="1:6" s="159" customFormat="1" ht="66" customHeight="1">
      <c r="A54" s="204" t="s">
        <v>362</v>
      </c>
      <c r="B54" s="141" t="s">
        <v>13</v>
      </c>
      <c r="C54" s="141" t="s">
        <v>360</v>
      </c>
      <c r="D54" s="165">
        <f>D55</f>
        <v>55200</v>
      </c>
      <c r="E54" s="166">
        <f>E58</f>
        <v>5159.08</v>
      </c>
      <c r="F54" s="138">
        <f t="shared" si="7"/>
        <v>50040.92</v>
      </c>
    </row>
    <row r="55" spans="1:6" s="159" customFormat="1" ht="24.75" customHeight="1">
      <c r="A55" s="203" t="s">
        <v>128</v>
      </c>
      <c r="B55" s="141" t="s">
        <v>13</v>
      </c>
      <c r="C55" s="141" t="s">
        <v>361</v>
      </c>
      <c r="D55" s="139">
        <f>D56+D59</f>
        <v>55200</v>
      </c>
      <c r="E55" s="166">
        <f>E58</f>
        <v>5159.08</v>
      </c>
      <c r="F55" s="138">
        <f t="shared" si="7"/>
        <v>50040.92</v>
      </c>
    </row>
    <row r="56" spans="1:6" s="159" customFormat="1" ht="24.75" customHeight="1">
      <c r="A56" s="203" t="s">
        <v>299</v>
      </c>
      <c r="B56" s="141" t="s">
        <v>13</v>
      </c>
      <c r="C56" s="141" t="s">
        <v>460</v>
      </c>
      <c r="D56" s="139">
        <v>5200</v>
      </c>
      <c r="E56" s="166">
        <f>E58</f>
        <v>5159.08</v>
      </c>
      <c r="F56" s="138">
        <f>D56-E56</f>
        <v>40.920000000000073</v>
      </c>
    </row>
    <row r="57" spans="1:6" s="159" customFormat="1" ht="46.5" customHeight="1">
      <c r="A57" s="203" t="s">
        <v>459</v>
      </c>
      <c r="B57" s="141" t="s">
        <v>13</v>
      </c>
      <c r="C57" s="141" t="s">
        <v>461</v>
      </c>
      <c r="D57" s="139">
        <v>5200</v>
      </c>
      <c r="E57" s="166">
        <f>E58</f>
        <v>5159.08</v>
      </c>
      <c r="F57" s="138">
        <f>D57-E57</f>
        <v>40.920000000000073</v>
      </c>
    </row>
    <row r="58" spans="1:6" s="159" customFormat="1" ht="195" customHeight="1">
      <c r="A58" s="210" t="s">
        <v>467</v>
      </c>
      <c r="B58" s="141" t="s">
        <v>13</v>
      </c>
      <c r="C58" s="141" t="s">
        <v>462</v>
      </c>
      <c r="D58" s="139">
        <v>5200</v>
      </c>
      <c r="E58" s="166">
        <v>5159.08</v>
      </c>
      <c r="F58" s="138">
        <f>D58-E58</f>
        <v>40.920000000000073</v>
      </c>
    </row>
    <row r="59" spans="1:6" s="159" customFormat="1" ht="29.25" customHeight="1">
      <c r="A59" s="210" t="s">
        <v>299</v>
      </c>
      <c r="B59" s="164" t="s">
        <v>13</v>
      </c>
      <c r="C59" s="164" t="s">
        <v>404</v>
      </c>
      <c r="D59" s="165">
        <f>D61</f>
        <v>50000</v>
      </c>
      <c r="E59" s="166">
        <f>E60</f>
        <v>0</v>
      </c>
      <c r="F59" s="166">
        <f t="shared" si="7"/>
        <v>50000</v>
      </c>
    </row>
    <row r="60" spans="1:6" s="159" customFormat="1" ht="28.5" customHeight="1">
      <c r="A60" s="203" t="s">
        <v>363</v>
      </c>
      <c r="B60" s="141" t="s">
        <v>13</v>
      </c>
      <c r="C60" s="141" t="s">
        <v>405</v>
      </c>
      <c r="D60" s="139">
        <f>D61</f>
        <v>50000</v>
      </c>
      <c r="E60" s="166">
        <f>E61</f>
        <v>0</v>
      </c>
      <c r="F60" s="138">
        <f t="shared" si="7"/>
        <v>50000</v>
      </c>
    </row>
    <row r="61" spans="1:6" s="159" customFormat="1" ht="97.5" customHeight="1">
      <c r="A61" s="203" t="s">
        <v>364</v>
      </c>
      <c r="B61" s="141" t="s">
        <v>13</v>
      </c>
      <c r="C61" s="141" t="s">
        <v>406</v>
      </c>
      <c r="D61" s="139">
        <v>50000</v>
      </c>
      <c r="E61" s="166">
        <v>0</v>
      </c>
      <c r="F61" s="138">
        <f t="shared" si="7"/>
        <v>50000</v>
      </c>
    </row>
    <row r="62" spans="1:6" s="159" customFormat="1" ht="36.75" customHeight="1">
      <c r="A62" s="203" t="s">
        <v>60</v>
      </c>
      <c r="B62" s="141" t="s">
        <v>13</v>
      </c>
      <c r="C62" s="141" t="s">
        <v>249</v>
      </c>
      <c r="D62" s="192">
        <f t="shared" ref="D62" si="8">D63</f>
        <v>203500</v>
      </c>
      <c r="E62" s="196">
        <f>E63</f>
        <v>117000.53</v>
      </c>
      <c r="F62" s="138">
        <f t="shared" si="7"/>
        <v>86499.47</v>
      </c>
    </row>
    <row r="63" spans="1:6" s="159" customFormat="1" ht="48" customHeight="1">
      <c r="A63" s="203" t="s">
        <v>61</v>
      </c>
      <c r="B63" s="141" t="s">
        <v>13</v>
      </c>
      <c r="C63" s="141" t="s">
        <v>248</v>
      </c>
      <c r="D63" s="165">
        <f>D65</f>
        <v>203500</v>
      </c>
      <c r="E63" s="166">
        <f>E66</f>
        <v>117000.53</v>
      </c>
      <c r="F63" s="138">
        <f t="shared" si="7"/>
        <v>86499.47</v>
      </c>
    </row>
    <row r="64" spans="1:6" s="159" customFormat="1" ht="81" customHeight="1">
      <c r="A64" s="204" t="s">
        <v>362</v>
      </c>
      <c r="B64" s="141" t="s">
        <v>13</v>
      </c>
      <c r="C64" s="172" t="s">
        <v>407</v>
      </c>
      <c r="D64" s="175">
        <f>D65</f>
        <v>203500</v>
      </c>
      <c r="E64" s="173">
        <f>E66</f>
        <v>117000.53</v>
      </c>
      <c r="F64" s="138">
        <f t="shared" si="7"/>
        <v>86499.47</v>
      </c>
    </row>
    <row r="65" spans="1:6" s="159" customFormat="1" ht="36" customHeight="1">
      <c r="A65" s="203" t="s">
        <v>128</v>
      </c>
      <c r="B65" s="141" t="s">
        <v>13</v>
      </c>
      <c r="C65" s="141" t="s">
        <v>245</v>
      </c>
      <c r="D65" s="165">
        <f>D69+D70+D71</f>
        <v>203500</v>
      </c>
      <c r="E65" s="166">
        <f>E66</f>
        <v>117000.53</v>
      </c>
      <c r="F65" s="138">
        <f t="shared" si="7"/>
        <v>86499.47</v>
      </c>
    </row>
    <row r="66" spans="1:6" s="159" customFormat="1" ht="162.75">
      <c r="A66" s="203" t="s">
        <v>408</v>
      </c>
      <c r="B66" s="141" t="s">
        <v>13</v>
      </c>
      <c r="C66" s="141" t="s">
        <v>246</v>
      </c>
      <c r="D66" s="165">
        <f>D69+D70+D71</f>
        <v>203500</v>
      </c>
      <c r="E66" s="166">
        <f>E67+E71</f>
        <v>117000.53</v>
      </c>
      <c r="F66" s="138">
        <f t="shared" si="7"/>
        <v>86499.47</v>
      </c>
    </row>
    <row r="67" spans="1:6" s="159" customFormat="1" ht="171" customHeight="1">
      <c r="A67" s="203" t="s">
        <v>305</v>
      </c>
      <c r="B67" s="141" t="s">
        <v>13</v>
      </c>
      <c r="C67" s="141" t="s">
        <v>303</v>
      </c>
      <c r="D67" s="166">
        <f t="shared" ref="D67" si="9">D68</f>
        <v>198500</v>
      </c>
      <c r="E67" s="166">
        <f>E68</f>
        <v>117000.53</v>
      </c>
      <c r="F67" s="138">
        <f t="shared" si="7"/>
        <v>81499.47</v>
      </c>
    </row>
    <row r="68" spans="1:6" s="159" customFormat="1" ht="57" customHeight="1">
      <c r="A68" s="203" t="s">
        <v>296</v>
      </c>
      <c r="B68" s="141" t="s">
        <v>13</v>
      </c>
      <c r="C68" s="141" t="s">
        <v>304</v>
      </c>
      <c r="D68" s="165">
        <f>D69+D70</f>
        <v>198500</v>
      </c>
      <c r="E68" s="166">
        <f>E69+E70</f>
        <v>117000.53</v>
      </c>
      <c r="F68" s="138">
        <f t="shared" si="7"/>
        <v>81499.47</v>
      </c>
    </row>
    <row r="69" spans="1:6" s="159" customFormat="1" ht="41.25" customHeight="1">
      <c r="A69" s="202" t="s">
        <v>251</v>
      </c>
      <c r="B69" s="141" t="s">
        <v>13</v>
      </c>
      <c r="C69" s="141" t="s">
        <v>247</v>
      </c>
      <c r="D69" s="166">
        <v>152460</v>
      </c>
      <c r="E69" s="166">
        <v>96228.95</v>
      </c>
      <c r="F69" s="138">
        <f t="shared" si="7"/>
        <v>56231.05</v>
      </c>
    </row>
    <row r="70" spans="1:6" s="159" customFormat="1" ht="93.75" customHeight="1">
      <c r="A70" s="202" t="s">
        <v>233</v>
      </c>
      <c r="B70" s="141" t="s">
        <v>13</v>
      </c>
      <c r="C70" s="141" t="s">
        <v>250</v>
      </c>
      <c r="D70" s="165">
        <v>46040</v>
      </c>
      <c r="E70" s="165">
        <v>20771.580000000002</v>
      </c>
      <c r="F70" s="138">
        <f t="shared" si="7"/>
        <v>25268.42</v>
      </c>
    </row>
    <row r="71" spans="1:6" s="159" customFormat="1" ht="78" customHeight="1">
      <c r="A71" s="202" t="s">
        <v>288</v>
      </c>
      <c r="B71" s="141" t="s">
        <v>13</v>
      </c>
      <c r="C71" s="141" t="s">
        <v>400</v>
      </c>
      <c r="D71" s="165">
        <v>5000</v>
      </c>
      <c r="E71" s="165">
        <f>E73</f>
        <v>0</v>
      </c>
      <c r="F71" s="138">
        <f t="shared" si="7"/>
        <v>5000</v>
      </c>
    </row>
    <row r="72" spans="1:6" s="159" customFormat="1" ht="75.75" customHeight="1">
      <c r="A72" s="202" t="s">
        <v>289</v>
      </c>
      <c r="B72" s="141" t="s">
        <v>13</v>
      </c>
      <c r="C72" s="141" t="s">
        <v>401</v>
      </c>
      <c r="D72" s="165">
        <v>5000</v>
      </c>
      <c r="E72" s="165">
        <f>E73</f>
        <v>0</v>
      </c>
      <c r="F72" s="138">
        <f t="shared" si="7"/>
        <v>5000</v>
      </c>
    </row>
    <row r="73" spans="1:6" s="159" customFormat="1" ht="38.25" customHeight="1">
      <c r="A73" s="203" t="s">
        <v>366</v>
      </c>
      <c r="B73" s="141" t="s">
        <v>13</v>
      </c>
      <c r="C73" s="141" t="s">
        <v>402</v>
      </c>
      <c r="D73" s="165">
        <v>5000</v>
      </c>
      <c r="E73" s="165">
        <v>0</v>
      </c>
      <c r="F73" s="138">
        <f t="shared" si="7"/>
        <v>5000</v>
      </c>
    </row>
    <row r="74" spans="1:6" s="159" customFormat="1" ht="78.75" customHeight="1">
      <c r="A74" s="203" t="s">
        <v>62</v>
      </c>
      <c r="B74" s="141" t="s">
        <v>13</v>
      </c>
      <c r="C74" s="141" t="s">
        <v>252</v>
      </c>
      <c r="D74" s="192">
        <f>D75+D93+D98</f>
        <v>140600</v>
      </c>
      <c r="E74" s="192">
        <f>E75+E93</f>
        <v>64400</v>
      </c>
      <c r="F74" s="138">
        <f t="shared" si="7"/>
        <v>76200</v>
      </c>
    </row>
    <row r="75" spans="1:6" s="159" customFormat="1" ht="91.5" customHeight="1">
      <c r="A75" s="203" t="s">
        <v>133</v>
      </c>
      <c r="B75" s="141" t="s">
        <v>13</v>
      </c>
      <c r="C75" s="141" t="s">
        <v>253</v>
      </c>
      <c r="D75" s="165">
        <f>D76</f>
        <v>112800</v>
      </c>
      <c r="E75" s="165">
        <f>E77</f>
        <v>64400</v>
      </c>
      <c r="F75" s="138">
        <f t="shared" si="7"/>
        <v>48400</v>
      </c>
    </row>
    <row r="76" spans="1:6" s="159" customFormat="1" ht="139.5">
      <c r="A76" s="202" t="s">
        <v>365</v>
      </c>
      <c r="B76" s="141" t="s">
        <v>13</v>
      </c>
      <c r="C76" s="141" t="s">
        <v>254</v>
      </c>
      <c r="D76" s="165">
        <f>D77</f>
        <v>112800</v>
      </c>
      <c r="E76" s="165">
        <f>E77</f>
        <v>64400</v>
      </c>
      <c r="F76" s="138">
        <f t="shared" si="7"/>
        <v>48400</v>
      </c>
    </row>
    <row r="77" spans="1:6" s="159" customFormat="1" ht="147.75" customHeight="1">
      <c r="A77" s="205" t="s">
        <v>409</v>
      </c>
      <c r="B77" s="141" t="s">
        <v>13</v>
      </c>
      <c r="C77" s="164" t="s">
        <v>255</v>
      </c>
      <c r="D77" s="165">
        <f>D78+D83</f>
        <v>112800</v>
      </c>
      <c r="E77" s="166">
        <f>E78+E83+E93</f>
        <v>64400</v>
      </c>
      <c r="F77" s="138">
        <f t="shared" si="7"/>
        <v>48400</v>
      </c>
    </row>
    <row r="78" spans="1:6" s="159" customFormat="1" ht="256.5" customHeight="1">
      <c r="A78" s="205" t="s">
        <v>410</v>
      </c>
      <c r="B78" s="141" t="s">
        <v>13</v>
      </c>
      <c r="C78" s="141" t="s">
        <v>411</v>
      </c>
      <c r="D78" s="165">
        <f>D79</f>
        <v>2500</v>
      </c>
      <c r="E78" s="166">
        <f>E81</f>
        <v>0</v>
      </c>
      <c r="F78" s="138">
        <f t="shared" si="7"/>
        <v>2500</v>
      </c>
    </row>
    <row r="79" spans="1:6" s="159" customFormat="1" ht="37.5" customHeight="1">
      <c r="A79" s="202" t="s">
        <v>288</v>
      </c>
      <c r="B79" s="141" t="s">
        <v>13</v>
      </c>
      <c r="C79" s="141" t="s">
        <v>412</v>
      </c>
      <c r="D79" s="165">
        <f>D80</f>
        <v>2500</v>
      </c>
      <c r="E79" s="166">
        <f>E81</f>
        <v>0</v>
      </c>
      <c r="F79" s="138">
        <f t="shared" si="7"/>
        <v>2500</v>
      </c>
    </row>
    <row r="80" spans="1:6" s="159" customFormat="1" ht="70.5" customHeight="1">
      <c r="A80" s="202" t="s">
        <v>289</v>
      </c>
      <c r="B80" s="141" t="s">
        <v>13</v>
      </c>
      <c r="C80" s="141" t="s">
        <v>413</v>
      </c>
      <c r="D80" s="165">
        <f>D81</f>
        <v>2500</v>
      </c>
      <c r="E80" s="166">
        <f>E81</f>
        <v>0</v>
      </c>
      <c r="F80" s="138">
        <f t="shared" si="7"/>
        <v>2500</v>
      </c>
    </row>
    <row r="81" spans="1:6" s="159" customFormat="1" ht="46.5" customHeight="1">
      <c r="A81" s="203" t="s">
        <v>367</v>
      </c>
      <c r="B81" s="141" t="s">
        <v>13</v>
      </c>
      <c r="C81" s="141" t="s">
        <v>414</v>
      </c>
      <c r="D81" s="165">
        <v>2500</v>
      </c>
      <c r="E81" s="166">
        <v>0</v>
      </c>
      <c r="F81" s="138">
        <f t="shared" si="7"/>
        <v>2500</v>
      </c>
    </row>
    <row r="82" spans="1:6" s="159" customFormat="1" ht="0.75" customHeight="1">
      <c r="A82" s="206"/>
      <c r="B82" s="193"/>
      <c r="C82" s="193"/>
      <c r="D82" s="194"/>
      <c r="E82" s="194"/>
      <c r="F82" s="138">
        <f t="shared" si="7"/>
        <v>0</v>
      </c>
    </row>
    <row r="83" spans="1:6" s="159" customFormat="1" ht="330" customHeight="1">
      <c r="A83" s="205" t="s">
        <v>134</v>
      </c>
      <c r="B83" s="141" t="s">
        <v>13</v>
      </c>
      <c r="C83" s="141" t="s">
        <v>256</v>
      </c>
      <c r="D83" s="165">
        <f t="shared" ref="D83:D84" si="10">D84</f>
        <v>110300</v>
      </c>
      <c r="E83" s="166">
        <f>E85</f>
        <v>64400</v>
      </c>
      <c r="F83" s="138">
        <f t="shared" si="7"/>
        <v>45900</v>
      </c>
    </row>
    <row r="84" spans="1:6" s="159" customFormat="1" ht="23.25">
      <c r="A84" s="205" t="s">
        <v>308</v>
      </c>
      <c r="B84" s="141" t="s">
        <v>13</v>
      </c>
      <c r="C84" s="141" t="s">
        <v>307</v>
      </c>
      <c r="D84" s="165">
        <f t="shared" si="10"/>
        <v>110300</v>
      </c>
      <c r="E84" s="166">
        <f>E85</f>
        <v>64400</v>
      </c>
      <c r="F84" s="138">
        <f t="shared" si="7"/>
        <v>45900</v>
      </c>
    </row>
    <row r="85" spans="1:6" s="159" customFormat="1" ht="33.75" customHeight="1">
      <c r="A85" s="203" t="s">
        <v>58</v>
      </c>
      <c r="B85" s="141" t="s">
        <v>13</v>
      </c>
      <c r="C85" s="141" t="s">
        <v>257</v>
      </c>
      <c r="D85" s="165">
        <v>110300</v>
      </c>
      <c r="E85" s="166">
        <v>64400</v>
      </c>
      <c r="F85" s="138">
        <f t="shared" si="7"/>
        <v>45900</v>
      </c>
    </row>
    <row r="86" spans="1:6" s="159" customFormat="1" ht="3.75" hidden="1" customHeight="1">
      <c r="A86" s="205" t="s">
        <v>201</v>
      </c>
      <c r="B86" s="141" t="s">
        <v>13</v>
      </c>
      <c r="C86" s="141" t="s">
        <v>258</v>
      </c>
      <c r="D86" s="165">
        <v>0</v>
      </c>
      <c r="E86" s="166"/>
      <c r="F86" s="138">
        <f t="shared" si="7"/>
        <v>0</v>
      </c>
    </row>
    <row r="87" spans="1:6" s="159" customFormat="1" ht="183" hidden="1" customHeight="1">
      <c r="A87" s="207" t="s">
        <v>202</v>
      </c>
      <c r="B87" s="141" t="s">
        <v>13</v>
      </c>
      <c r="C87" s="141" t="s">
        <v>259</v>
      </c>
      <c r="D87" s="165">
        <f t="shared" ref="D87:D89" si="11">D88</f>
        <v>0</v>
      </c>
      <c r="E87" s="166"/>
      <c r="F87" s="138">
        <f t="shared" si="7"/>
        <v>0</v>
      </c>
    </row>
    <row r="88" spans="1:6" s="159" customFormat="1" ht="69" hidden="1" customHeight="1">
      <c r="A88" s="202" t="s">
        <v>288</v>
      </c>
      <c r="B88" s="141" t="s">
        <v>13</v>
      </c>
      <c r="C88" s="141" t="s">
        <v>309</v>
      </c>
      <c r="D88" s="165">
        <f t="shared" si="11"/>
        <v>0</v>
      </c>
      <c r="E88" s="166"/>
      <c r="F88" s="138">
        <f t="shared" si="7"/>
        <v>0</v>
      </c>
    </row>
    <row r="89" spans="1:6" s="159" customFormat="1" ht="71.25" hidden="1" customHeight="1">
      <c r="A89" s="202" t="s">
        <v>289</v>
      </c>
      <c r="B89" s="141" t="s">
        <v>13</v>
      </c>
      <c r="C89" s="141" t="s">
        <v>310</v>
      </c>
      <c r="D89" s="165">
        <f t="shared" si="11"/>
        <v>0</v>
      </c>
      <c r="E89" s="177"/>
      <c r="F89" s="138">
        <f t="shared" si="7"/>
        <v>0</v>
      </c>
    </row>
    <row r="90" spans="1:6" s="159" customFormat="1" ht="35.25" hidden="1" customHeight="1">
      <c r="A90" s="205" t="s">
        <v>366</v>
      </c>
      <c r="B90" s="141" t="s">
        <v>13</v>
      </c>
      <c r="C90" s="141" t="s">
        <v>260</v>
      </c>
      <c r="D90" s="165">
        <v>0</v>
      </c>
      <c r="E90" s="167"/>
      <c r="F90" s="138">
        <f t="shared" si="7"/>
        <v>0</v>
      </c>
    </row>
    <row r="91" spans="1:6" s="159" customFormat="1" ht="0.75" hidden="1" customHeight="1">
      <c r="A91" s="205"/>
      <c r="B91" s="141" t="s">
        <v>13</v>
      </c>
      <c r="C91" s="141"/>
      <c r="D91" s="192"/>
      <c r="E91" s="167"/>
      <c r="F91" s="138">
        <f t="shared" si="7"/>
        <v>0</v>
      </c>
    </row>
    <row r="92" spans="1:6" s="159" customFormat="1" ht="41.25" hidden="1" customHeight="1">
      <c r="A92" s="205"/>
      <c r="B92" s="141" t="s">
        <v>13</v>
      </c>
      <c r="C92" s="141"/>
      <c r="D92" s="165"/>
      <c r="E92" s="166"/>
      <c r="F92" s="138">
        <f t="shared" si="7"/>
        <v>0</v>
      </c>
    </row>
    <row r="93" spans="1:6" s="159" customFormat="1" ht="162" customHeight="1">
      <c r="A93" s="205" t="s">
        <v>201</v>
      </c>
      <c r="B93" s="141" t="s">
        <v>13</v>
      </c>
      <c r="C93" s="141" t="s">
        <v>258</v>
      </c>
      <c r="D93" s="165">
        <v>12700</v>
      </c>
      <c r="E93" s="166">
        <f>E97</f>
        <v>0</v>
      </c>
      <c r="F93" s="138">
        <f>D93-E93</f>
        <v>12700</v>
      </c>
    </row>
    <row r="94" spans="1:6" s="159" customFormat="1" ht="240" customHeight="1">
      <c r="A94" s="207" t="s">
        <v>202</v>
      </c>
      <c r="B94" s="141" t="s">
        <v>13</v>
      </c>
      <c r="C94" s="141" t="s">
        <v>259</v>
      </c>
      <c r="D94" s="165">
        <f>D95</f>
        <v>12700</v>
      </c>
      <c r="E94" s="166">
        <f>E97</f>
        <v>0</v>
      </c>
      <c r="F94" s="138">
        <f t="shared" ref="F94:F104" si="12">D94-E94</f>
        <v>12700</v>
      </c>
    </row>
    <row r="95" spans="1:6" s="159" customFormat="1" ht="72" customHeight="1">
      <c r="A95" s="202" t="s">
        <v>288</v>
      </c>
      <c r="B95" s="141" t="s">
        <v>13</v>
      </c>
      <c r="C95" s="141" t="s">
        <v>309</v>
      </c>
      <c r="D95" s="165">
        <f t="shared" ref="D95:D96" si="13">D96</f>
        <v>12700</v>
      </c>
      <c r="E95" s="166">
        <f>E97</f>
        <v>0</v>
      </c>
      <c r="F95" s="138">
        <f t="shared" si="12"/>
        <v>12700</v>
      </c>
    </row>
    <row r="96" spans="1:6" s="159" customFormat="1" ht="69" customHeight="1">
      <c r="A96" s="202" t="s">
        <v>289</v>
      </c>
      <c r="B96" s="141" t="s">
        <v>13</v>
      </c>
      <c r="C96" s="141" t="s">
        <v>310</v>
      </c>
      <c r="D96" s="165">
        <f t="shared" si="13"/>
        <v>12700</v>
      </c>
      <c r="E96" s="166">
        <f>E97</f>
        <v>0</v>
      </c>
      <c r="F96" s="138">
        <f t="shared" si="12"/>
        <v>12700</v>
      </c>
    </row>
    <row r="97" spans="1:7" s="159" customFormat="1" ht="41.25" customHeight="1">
      <c r="A97" s="205" t="s">
        <v>366</v>
      </c>
      <c r="B97" s="141" t="s">
        <v>13</v>
      </c>
      <c r="C97" s="141" t="s">
        <v>260</v>
      </c>
      <c r="D97" s="165">
        <v>12700</v>
      </c>
      <c r="E97" s="166">
        <v>0</v>
      </c>
      <c r="F97" s="138">
        <f t="shared" si="12"/>
        <v>12700</v>
      </c>
    </row>
    <row r="98" spans="1:7" s="159" customFormat="1" ht="30.75" customHeight="1">
      <c r="A98" s="205" t="s">
        <v>368</v>
      </c>
      <c r="B98" s="141" t="s">
        <v>13</v>
      </c>
      <c r="C98" s="141" t="s">
        <v>353</v>
      </c>
      <c r="D98" s="165">
        <f>D99</f>
        <v>15100</v>
      </c>
      <c r="E98" s="166">
        <f>E104</f>
        <v>0</v>
      </c>
      <c r="F98" s="138">
        <f t="shared" si="12"/>
        <v>15100</v>
      </c>
    </row>
    <row r="99" spans="1:7" s="159" customFormat="1" ht="156" customHeight="1">
      <c r="A99" s="205" t="s">
        <v>370</v>
      </c>
      <c r="B99" s="141" t="s">
        <v>13</v>
      </c>
      <c r="C99" s="141" t="s">
        <v>369</v>
      </c>
      <c r="D99" s="165">
        <f>D102</f>
        <v>15100</v>
      </c>
      <c r="E99" s="166">
        <f>E104</f>
        <v>0</v>
      </c>
      <c r="F99" s="138">
        <f t="shared" si="12"/>
        <v>15100</v>
      </c>
    </row>
    <row r="100" spans="1:7" s="159" customFormat="1" ht="170.25" customHeight="1">
      <c r="A100" s="205" t="s">
        <v>415</v>
      </c>
      <c r="B100" s="141" t="s">
        <v>13</v>
      </c>
      <c r="C100" s="141" t="s">
        <v>352</v>
      </c>
      <c r="D100" s="165">
        <f>D103</f>
        <v>15100</v>
      </c>
      <c r="E100" s="166">
        <f>E104</f>
        <v>0</v>
      </c>
      <c r="F100" s="138">
        <f t="shared" si="12"/>
        <v>15100</v>
      </c>
    </row>
    <row r="101" spans="1:7" s="159" customFormat="1" ht="186.75" customHeight="1">
      <c r="A101" s="205" t="s">
        <v>371</v>
      </c>
      <c r="B101" s="141" t="s">
        <v>13</v>
      </c>
      <c r="C101" s="141" t="s">
        <v>354</v>
      </c>
      <c r="D101" s="165">
        <f>D104</f>
        <v>15100</v>
      </c>
      <c r="E101" s="166">
        <f>E104</f>
        <v>0</v>
      </c>
      <c r="F101" s="138">
        <f t="shared" si="12"/>
        <v>15100</v>
      </c>
    </row>
    <row r="102" spans="1:7" s="159" customFormat="1" ht="70.5" customHeight="1">
      <c r="A102" s="202" t="s">
        <v>288</v>
      </c>
      <c r="B102" s="141" t="s">
        <v>13</v>
      </c>
      <c r="C102" s="141" t="s">
        <v>355</v>
      </c>
      <c r="D102" s="165">
        <f>D104</f>
        <v>15100</v>
      </c>
      <c r="E102" s="166">
        <f>E104</f>
        <v>0</v>
      </c>
      <c r="F102" s="138">
        <f t="shared" si="12"/>
        <v>15100</v>
      </c>
      <c r="G102" s="138"/>
    </row>
    <row r="103" spans="1:7" s="159" customFormat="1" ht="70.5" customHeight="1">
      <c r="A103" s="202" t="s">
        <v>289</v>
      </c>
      <c r="B103" s="141" t="s">
        <v>13</v>
      </c>
      <c r="C103" s="141" t="s">
        <v>356</v>
      </c>
      <c r="D103" s="165">
        <f>D104</f>
        <v>15100</v>
      </c>
      <c r="E103" s="166">
        <f>E104</f>
        <v>0</v>
      </c>
      <c r="F103" s="138">
        <f t="shared" si="12"/>
        <v>15100</v>
      </c>
    </row>
    <row r="104" spans="1:7" s="159" customFormat="1" ht="43.5" customHeight="1">
      <c r="A104" s="203" t="s">
        <v>366</v>
      </c>
      <c r="B104" s="141" t="s">
        <v>13</v>
      </c>
      <c r="C104" s="141" t="s">
        <v>357</v>
      </c>
      <c r="D104" s="165">
        <v>15100</v>
      </c>
      <c r="E104" s="166">
        <v>0</v>
      </c>
      <c r="F104" s="138">
        <f t="shared" si="12"/>
        <v>15100</v>
      </c>
    </row>
    <row r="105" spans="1:7" s="159" customFormat="1" ht="42.75" customHeight="1">
      <c r="A105" s="203" t="s">
        <v>135</v>
      </c>
      <c r="B105" s="141" t="s">
        <v>13</v>
      </c>
      <c r="C105" s="141" t="s">
        <v>261</v>
      </c>
      <c r="D105" s="192">
        <f>D106+D118</f>
        <v>1909200</v>
      </c>
      <c r="E105" s="196">
        <f>E108</f>
        <v>916613</v>
      </c>
      <c r="F105" s="138">
        <f>D105-E105</f>
        <v>992587</v>
      </c>
    </row>
    <row r="106" spans="1:7" s="159" customFormat="1" ht="55.5" customHeight="1">
      <c r="A106" s="203" t="s">
        <v>105</v>
      </c>
      <c r="B106" s="141" t="s">
        <v>13</v>
      </c>
      <c r="C106" s="141" t="s">
        <v>262</v>
      </c>
      <c r="D106" s="165">
        <f>D107</f>
        <v>1846300</v>
      </c>
      <c r="E106" s="166">
        <f>E107</f>
        <v>916613</v>
      </c>
      <c r="F106" s="138">
        <f t="shared" ref="F106:F132" si="14">D106-E106</f>
        <v>929687</v>
      </c>
      <c r="G106" s="163"/>
    </row>
    <row r="107" spans="1:7" s="159" customFormat="1" ht="84.75" customHeight="1">
      <c r="A107" s="203" t="s">
        <v>416</v>
      </c>
      <c r="B107" s="141" t="s">
        <v>13</v>
      </c>
      <c r="C107" s="141" t="s">
        <v>263</v>
      </c>
      <c r="D107" s="165">
        <f>D108</f>
        <v>1846300</v>
      </c>
      <c r="E107" s="166">
        <f>E108</f>
        <v>916613</v>
      </c>
      <c r="F107" s="138">
        <f t="shared" si="14"/>
        <v>929687</v>
      </c>
    </row>
    <row r="108" spans="1:7" s="159" customFormat="1" ht="148.5" customHeight="1">
      <c r="A108" s="205" t="s">
        <v>164</v>
      </c>
      <c r="B108" s="141" t="s">
        <v>13</v>
      </c>
      <c r="C108" s="141" t="s">
        <v>264</v>
      </c>
      <c r="D108" s="165">
        <f>D109+D113</f>
        <v>1846300</v>
      </c>
      <c r="E108" s="165">
        <f>E109+E113</f>
        <v>916613</v>
      </c>
      <c r="F108" s="138">
        <f t="shared" si="14"/>
        <v>929687</v>
      </c>
    </row>
    <row r="109" spans="1:7" s="159" customFormat="1" ht="217.5" customHeight="1">
      <c r="A109" s="205" t="s">
        <v>196</v>
      </c>
      <c r="B109" s="141" t="s">
        <v>13</v>
      </c>
      <c r="C109" s="141" t="s">
        <v>265</v>
      </c>
      <c r="D109" s="165">
        <f t="shared" ref="D109:D110" si="15">D110</f>
        <v>1766300</v>
      </c>
      <c r="E109" s="166">
        <f>E112</f>
        <v>837602</v>
      </c>
      <c r="F109" s="138">
        <f t="shared" si="14"/>
        <v>928698</v>
      </c>
    </row>
    <row r="110" spans="1:7" s="159" customFormat="1" ht="65.25" customHeight="1">
      <c r="A110" s="202" t="s">
        <v>288</v>
      </c>
      <c r="B110" s="141" t="s">
        <v>13</v>
      </c>
      <c r="C110" s="141" t="s">
        <v>312</v>
      </c>
      <c r="D110" s="165">
        <f t="shared" si="15"/>
        <v>1766300</v>
      </c>
      <c r="E110" s="166">
        <f>E112</f>
        <v>837602</v>
      </c>
      <c r="F110" s="138">
        <f t="shared" si="14"/>
        <v>928698</v>
      </c>
    </row>
    <row r="111" spans="1:7" s="159" customFormat="1" ht="66.75" customHeight="1">
      <c r="A111" s="202" t="s">
        <v>289</v>
      </c>
      <c r="B111" s="141" t="s">
        <v>13</v>
      </c>
      <c r="C111" s="141" t="s">
        <v>311</v>
      </c>
      <c r="D111" s="165">
        <f>D112</f>
        <v>1766300</v>
      </c>
      <c r="E111" s="166">
        <f>E112</f>
        <v>837602</v>
      </c>
      <c r="F111" s="138">
        <f t="shared" si="14"/>
        <v>928698</v>
      </c>
    </row>
    <row r="112" spans="1:7" s="159" customFormat="1" ht="37.5" customHeight="1">
      <c r="A112" s="205" t="s">
        <v>367</v>
      </c>
      <c r="B112" s="141" t="s">
        <v>13</v>
      </c>
      <c r="C112" s="141" t="s">
        <v>266</v>
      </c>
      <c r="D112" s="165">
        <v>1766300</v>
      </c>
      <c r="E112" s="165">
        <v>837602</v>
      </c>
      <c r="F112" s="138">
        <f t="shared" si="14"/>
        <v>928698</v>
      </c>
    </row>
    <row r="113" spans="1:6" s="159" customFormat="1" ht="123" customHeight="1">
      <c r="A113" s="205" t="s">
        <v>417</v>
      </c>
      <c r="B113" s="141" t="s">
        <v>13</v>
      </c>
      <c r="C113" s="141" t="s">
        <v>267</v>
      </c>
      <c r="D113" s="165">
        <f t="shared" ref="D113:D115" si="16">D114</f>
        <v>80000</v>
      </c>
      <c r="E113" s="166">
        <f>E116</f>
        <v>79011</v>
      </c>
      <c r="F113" s="138">
        <f t="shared" si="14"/>
        <v>989</v>
      </c>
    </row>
    <row r="114" spans="1:6" s="159" customFormat="1" ht="194.25" customHeight="1">
      <c r="A114" s="205" t="s">
        <v>137</v>
      </c>
      <c r="B114" s="141" t="s">
        <v>13</v>
      </c>
      <c r="C114" s="141" t="s">
        <v>287</v>
      </c>
      <c r="D114" s="165">
        <f t="shared" si="16"/>
        <v>80000</v>
      </c>
      <c r="E114" s="166">
        <f>E116</f>
        <v>79011</v>
      </c>
      <c r="F114" s="138">
        <f t="shared" si="14"/>
        <v>989</v>
      </c>
    </row>
    <row r="115" spans="1:6" s="159" customFormat="1" ht="67.5" customHeight="1">
      <c r="A115" s="202" t="s">
        <v>288</v>
      </c>
      <c r="B115" s="141" t="s">
        <v>13</v>
      </c>
      <c r="C115" s="141" t="s">
        <v>314</v>
      </c>
      <c r="D115" s="165">
        <f t="shared" si="16"/>
        <v>80000</v>
      </c>
      <c r="E115" s="166">
        <f>E116</f>
        <v>79011</v>
      </c>
      <c r="F115" s="138">
        <f t="shared" si="14"/>
        <v>989</v>
      </c>
    </row>
    <row r="116" spans="1:6" s="159" customFormat="1" ht="66.75" customHeight="1">
      <c r="A116" s="202" t="s">
        <v>289</v>
      </c>
      <c r="B116" s="141" t="s">
        <v>13</v>
      </c>
      <c r="C116" s="141" t="s">
        <v>313</v>
      </c>
      <c r="D116" s="165">
        <f>D117</f>
        <v>80000</v>
      </c>
      <c r="E116" s="166">
        <v>79011</v>
      </c>
      <c r="F116" s="138">
        <f t="shared" si="14"/>
        <v>989</v>
      </c>
    </row>
    <row r="117" spans="1:6" s="159" customFormat="1" ht="37.5" customHeight="1">
      <c r="A117" s="205" t="s">
        <v>367</v>
      </c>
      <c r="B117" s="141" t="s">
        <v>13</v>
      </c>
      <c r="C117" s="141" t="s">
        <v>268</v>
      </c>
      <c r="D117" s="165">
        <v>80000</v>
      </c>
      <c r="E117" s="167">
        <v>30000</v>
      </c>
      <c r="F117" s="138">
        <f t="shared" si="14"/>
        <v>50000</v>
      </c>
    </row>
    <row r="118" spans="1:6" s="159" customFormat="1" ht="97.5" customHeight="1">
      <c r="A118" s="214" t="s">
        <v>441</v>
      </c>
      <c r="B118" s="141" t="s">
        <v>13</v>
      </c>
      <c r="C118" s="223">
        <v>9.5104120719999992E+19</v>
      </c>
      <c r="D118" s="165">
        <f>D119</f>
        <v>62900</v>
      </c>
      <c r="E118" s="167">
        <v>0</v>
      </c>
      <c r="F118" s="138">
        <f>D118-E118</f>
        <v>62900</v>
      </c>
    </row>
    <row r="119" spans="1:6" s="159" customFormat="1" ht="310.5" customHeight="1">
      <c r="A119" s="222" t="s">
        <v>440</v>
      </c>
      <c r="B119" s="141" t="s">
        <v>13</v>
      </c>
      <c r="C119" s="213" t="s">
        <v>463</v>
      </c>
      <c r="D119" s="165">
        <v>62900</v>
      </c>
      <c r="E119" s="165">
        <f>E125</f>
        <v>0</v>
      </c>
      <c r="F119" s="138">
        <f>D119-E119</f>
        <v>62900</v>
      </c>
    </row>
    <row r="120" spans="1:6" s="159" customFormat="1" ht="75.75" customHeight="1">
      <c r="A120" s="202" t="s">
        <v>288</v>
      </c>
      <c r="B120" s="141" t="s">
        <v>13</v>
      </c>
      <c r="C120" s="213" t="s">
        <v>464</v>
      </c>
      <c r="D120" s="165">
        <v>62900</v>
      </c>
      <c r="E120" s="165">
        <v>0</v>
      </c>
      <c r="F120" s="138">
        <f t="shared" ref="F120:F122" si="17">D120-E120</f>
        <v>62900</v>
      </c>
    </row>
    <row r="121" spans="1:6" s="159" customFormat="1" ht="78.75" customHeight="1">
      <c r="A121" s="202" t="s">
        <v>289</v>
      </c>
      <c r="B121" s="141" t="s">
        <v>13</v>
      </c>
      <c r="C121" s="213" t="s">
        <v>465</v>
      </c>
      <c r="D121" s="165">
        <v>62900</v>
      </c>
      <c r="E121" s="165">
        <v>0</v>
      </c>
      <c r="F121" s="138">
        <f t="shared" si="17"/>
        <v>62900</v>
      </c>
    </row>
    <row r="122" spans="1:6" s="159" customFormat="1" ht="42" customHeight="1">
      <c r="A122" s="203" t="s">
        <v>366</v>
      </c>
      <c r="B122" s="212" t="s">
        <v>13</v>
      </c>
      <c r="C122" s="211" t="s">
        <v>466</v>
      </c>
      <c r="D122" s="165">
        <v>62900</v>
      </c>
      <c r="E122" s="165">
        <v>0</v>
      </c>
      <c r="F122" s="138">
        <f t="shared" si="17"/>
        <v>62900</v>
      </c>
    </row>
    <row r="123" spans="1:6" s="159" customFormat="1" ht="36" customHeight="1">
      <c r="A123" s="210" t="s">
        <v>351</v>
      </c>
      <c r="B123" s="164" t="s">
        <v>13</v>
      </c>
      <c r="C123" s="164" t="s">
        <v>359</v>
      </c>
      <c r="D123" s="192">
        <f>D124+D144+D143</f>
        <v>17087000</v>
      </c>
      <c r="E123" s="195">
        <f>E124+E144</f>
        <v>14031210.99</v>
      </c>
      <c r="F123" s="138">
        <f t="shared" si="14"/>
        <v>3055789.01</v>
      </c>
    </row>
    <row r="124" spans="1:6" s="159" customFormat="1" ht="36" customHeight="1">
      <c r="A124" s="210" t="s">
        <v>419</v>
      </c>
      <c r="B124" s="164" t="s">
        <v>13</v>
      </c>
      <c r="C124" s="164" t="s">
        <v>389</v>
      </c>
      <c r="D124" s="165">
        <f>D125+D134+D130</f>
        <v>15397200</v>
      </c>
      <c r="E124" s="165">
        <v>13653000</v>
      </c>
      <c r="F124" s="138">
        <f t="shared" si="14"/>
        <v>1744200</v>
      </c>
    </row>
    <row r="125" spans="1:6" s="159" customFormat="1" ht="84" customHeight="1">
      <c r="A125" s="205" t="s">
        <v>432</v>
      </c>
      <c r="B125" s="141" t="s">
        <v>13</v>
      </c>
      <c r="C125" s="141" t="s">
        <v>433</v>
      </c>
      <c r="D125" s="165">
        <v>40000</v>
      </c>
      <c r="E125" s="165">
        <f>E129</f>
        <v>0</v>
      </c>
      <c r="F125" s="138">
        <f t="shared" si="14"/>
        <v>40000</v>
      </c>
    </row>
    <row r="126" spans="1:6" s="159" customFormat="1" ht="326.25" customHeight="1">
      <c r="A126" s="208" t="s">
        <v>438</v>
      </c>
      <c r="B126" s="141" t="s">
        <v>13</v>
      </c>
      <c r="C126" s="141" t="s">
        <v>434</v>
      </c>
      <c r="D126" s="165">
        <v>40000</v>
      </c>
      <c r="E126" s="165">
        <f>E129</f>
        <v>0</v>
      </c>
      <c r="F126" s="138">
        <f t="shared" si="14"/>
        <v>40000</v>
      </c>
    </row>
    <row r="127" spans="1:6" s="159" customFormat="1" ht="65.25" customHeight="1">
      <c r="A127" s="202" t="s">
        <v>288</v>
      </c>
      <c r="B127" s="141" t="s">
        <v>13</v>
      </c>
      <c r="C127" s="141" t="s">
        <v>431</v>
      </c>
      <c r="D127" s="165">
        <v>40000</v>
      </c>
      <c r="E127" s="165">
        <f>E129</f>
        <v>0</v>
      </c>
      <c r="F127" s="138">
        <f t="shared" si="14"/>
        <v>40000</v>
      </c>
    </row>
    <row r="128" spans="1:6" s="159" customFormat="1" ht="63.75" customHeight="1">
      <c r="A128" s="202" t="s">
        <v>289</v>
      </c>
      <c r="B128" s="141" t="s">
        <v>13</v>
      </c>
      <c r="C128" s="141" t="s">
        <v>430</v>
      </c>
      <c r="D128" s="165">
        <v>40000</v>
      </c>
      <c r="E128" s="165">
        <f>E129</f>
        <v>0</v>
      </c>
      <c r="F128" s="138">
        <f t="shared" si="14"/>
        <v>40000</v>
      </c>
    </row>
    <row r="129" spans="1:6" s="159" customFormat="1" ht="39.75" customHeight="1">
      <c r="A129" s="205" t="s">
        <v>366</v>
      </c>
      <c r="B129" s="141" t="s">
        <v>13</v>
      </c>
      <c r="C129" s="141" t="s">
        <v>429</v>
      </c>
      <c r="D129" s="165">
        <v>40000</v>
      </c>
      <c r="E129" s="165">
        <v>0</v>
      </c>
      <c r="F129" s="138">
        <f t="shared" si="14"/>
        <v>40000</v>
      </c>
    </row>
    <row r="130" spans="1:6" s="159" customFormat="1" ht="249" customHeight="1">
      <c r="A130" s="209" t="s">
        <v>437</v>
      </c>
      <c r="B130" s="141" t="s">
        <v>13</v>
      </c>
      <c r="C130" s="141" t="s">
        <v>439</v>
      </c>
      <c r="D130" s="165">
        <v>15317200</v>
      </c>
      <c r="E130" s="165">
        <f>E133</f>
        <v>13653000</v>
      </c>
      <c r="F130" s="138">
        <f t="shared" si="14"/>
        <v>1664200</v>
      </c>
    </row>
    <row r="131" spans="1:6" s="159" customFormat="1" ht="84.75" customHeight="1">
      <c r="A131" s="202" t="s">
        <v>288</v>
      </c>
      <c r="B131" s="141" t="s">
        <v>13</v>
      </c>
      <c r="C131" s="141" t="s">
        <v>436</v>
      </c>
      <c r="D131" s="165">
        <v>15317200</v>
      </c>
      <c r="E131" s="165">
        <f>E133</f>
        <v>13653000</v>
      </c>
      <c r="F131" s="138">
        <f t="shared" si="14"/>
        <v>1664200</v>
      </c>
    </row>
    <row r="132" spans="1:6" s="159" customFormat="1" ht="63.75" customHeight="1">
      <c r="A132" s="202" t="s">
        <v>289</v>
      </c>
      <c r="B132" s="141" t="s">
        <v>13</v>
      </c>
      <c r="C132" s="141" t="s">
        <v>435</v>
      </c>
      <c r="D132" s="165">
        <v>15317200</v>
      </c>
      <c r="E132" s="165">
        <f>E133</f>
        <v>13653000</v>
      </c>
      <c r="F132" s="138">
        <f t="shared" si="14"/>
        <v>1664200</v>
      </c>
    </row>
    <row r="133" spans="1:6" s="159" customFormat="1" ht="63.75" customHeight="1">
      <c r="A133" s="205" t="s">
        <v>366</v>
      </c>
      <c r="B133" s="141" t="s">
        <v>13</v>
      </c>
      <c r="C133" s="164" t="s">
        <v>435</v>
      </c>
      <c r="D133" s="165">
        <v>15317200</v>
      </c>
      <c r="E133" s="165">
        <v>13653000</v>
      </c>
      <c r="F133" s="138">
        <f>D133-E133</f>
        <v>1664200</v>
      </c>
    </row>
    <row r="134" spans="1:6" s="159" customFormat="1" ht="68.25" customHeight="1">
      <c r="A134" s="204" t="s">
        <v>362</v>
      </c>
      <c r="B134" s="141" t="s">
        <v>13</v>
      </c>
      <c r="C134" s="141" t="s">
        <v>390</v>
      </c>
      <c r="D134" s="165">
        <v>40000</v>
      </c>
      <c r="E134" s="165">
        <f>E139</f>
        <v>0</v>
      </c>
      <c r="F134" s="138">
        <f t="shared" ref="F134:F155" si="18">D134-E134</f>
        <v>40000</v>
      </c>
    </row>
    <row r="135" spans="1:6" s="159" customFormat="1" ht="36" customHeight="1">
      <c r="A135" s="210" t="s">
        <v>128</v>
      </c>
      <c r="B135" s="164" t="s">
        <v>13</v>
      </c>
      <c r="C135" s="164" t="s">
        <v>391</v>
      </c>
      <c r="D135" s="165">
        <v>40000</v>
      </c>
      <c r="E135" s="167">
        <f>E139</f>
        <v>0</v>
      </c>
      <c r="F135" s="138">
        <f t="shared" si="18"/>
        <v>40000</v>
      </c>
    </row>
    <row r="136" spans="1:6" s="159" customFormat="1" ht="115.5" customHeight="1">
      <c r="A136" s="205" t="s">
        <v>392</v>
      </c>
      <c r="B136" s="141" t="s">
        <v>13</v>
      </c>
      <c r="C136" s="141" t="s">
        <v>393</v>
      </c>
      <c r="D136" s="165">
        <v>40000</v>
      </c>
      <c r="E136" s="165">
        <f>E139</f>
        <v>0</v>
      </c>
      <c r="F136" s="138">
        <f t="shared" si="18"/>
        <v>40000</v>
      </c>
    </row>
    <row r="137" spans="1:6" s="159" customFormat="1" ht="84" customHeight="1">
      <c r="A137" s="202" t="s">
        <v>288</v>
      </c>
      <c r="B137" s="141" t="s">
        <v>13</v>
      </c>
      <c r="C137" s="141" t="s">
        <v>394</v>
      </c>
      <c r="D137" s="165">
        <v>40000</v>
      </c>
      <c r="E137" s="165">
        <f>E139</f>
        <v>0</v>
      </c>
      <c r="F137" s="138">
        <f t="shared" si="18"/>
        <v>40000</v>
      </c>
    </row>
    <row r="138" spans="1:6" s="159" customFormat="1" ht="91.5" customHeight="1">
      <c r="A138" s="202" t="s">
        <v>289</v>
      </c>
      <c r="B138" s="141" t="s">
        <v>13</v>
      </c>
      <c r="C138" s="141" t="s">
        <v>395</v>
      </c>
      <c r="D138" s="165">
        <v>40000</v>
      </c>
      <c r="E138" s="165">
        <f>E139</f>
        <v>0</v>
      </c>
      <c r="F138" s="138">
        <f t="shared" si="18"/>
        <v>40000</v>
      </c>
    </row>
    <row r="139" spans="1:6" s="159" customFormat="1" ht="39" customHeight="1">
      <c r="A139" s="205" t="s">
        <v>366</v>
      </c>
      <c r="B139" s="141" t="s">
        <v>13</v>
      </c>
      <c r="C139" s="141" t="s">
        <v>396</v>
      </c>
      <c r="D139" s="165">
        <v>40000</v>
      </c>
      <c r="E139" s="165">
        <v>0</v>
      </c>
      <c r="F139" s="138">
        <f t="shared" si="18"/>
        <v>40000</v>
      </c>
    </row>
    <row r="140" spans="1:6" s="159" customFormat="1" ht="192" customHeight="1">
      <c r="A140" s="227" t="s">
        <v>488</v>
      </c>
      <c r="B140" s="141" t="s">
        <v>13</v>
      </c>
      <c r="C140" s="141" t="s">
        <v>492</v>
      </c>
      <c r="D140" s="165">
        <v>1151000</v>
      </c>
      <c r="E140" s="165">
        <v>0</v>
      </c>
      <c r="F140" s="138">
        <f>D140-E140</f>
        <v>1151000</v>
      </c>
    </row>
    <row r="141" spans="1:6" s="159" customFormat="1" ht="75.75" customHeight="1">
      <c r="A141" s="228" t="s">
        <v>288</v>
      </c>
      <c r="B141" s="141" t="s">
        <v>13</v>
      </c>
      <c r="C141" s="141" t="s">
        <v>491</v>
      </c>
      <c r="D141" s="165">
        <v>1151000</v>
      </c>
      <c r="E141" s="165">
        <v>0</v>
      </c>
      <c r="F141" s="138">
        <f>D141-E141</f>
        <v>1151000</v>
      </c>
    </row>
    <row r="142" spans="1:6" s="159" customFormat="1" ht="63" customHeight="1">
      <c r="A142" s="228" t="s">
        <v>289</v>
      </c>
      <c r="B142" s="141" t="s">
        <v>13</v>
      </c>
      <c r="C142" s="141" t="s">
        <v>490</v>
      </c>
      <c r="D142" s="165">
        <v>1151000</v>
      </c>
      <c r="E142" s="165">
        <v>0</v>
      </c>
      <c r="F142" s="138">
        <f>D142-E142</f>
        <v>1151000</v>
      </c>
    </row>
    <row r="143" spans="1:6" s="159" customFormat="1" ht="27.75" customHeight="1">
      <c r="A143" s="229" t="s">
        <v>367</v>
      </c>
      <c r="B143" s="141" t="s">
        <v>13</v>
      </c>
      <c r="C143" s="141" t="s">
        <v>489</v>
      </c>
      <c r="D143" s="165">
        <v>1151000</v>
      </c>
      <c r="E143" s="165">
        <v>0</v>
      </c>
      <c r="F143" s="138">
        <f>D143-E143</f>
        <v>1151000</v>
      </c>
    </row>
    <row r="144" spans="1:6" s="159" customFormat="1" ht="28.5" customHeight="1">
      <c r="A144" s="203" t="s">
        <v>63</v>
      </c>
      <c r="B144" s="141" t="s">
        <v>13</v>
      </c>
      <c r="C144" s="141" t="s">
        <v>269</v>
      </c>
      <c r="D144" s="166">
        <f>D145</f>
        <v>538800</v>
      </c>
      <c r="E144" s="166">
        <f>E145</f>
        <v>378210.99</v>
      </c>
      <c r="F144" s="138">
        <f t="shared" si="18"/>
        <v>160589.01</v>
      </c>
    </row>
    <row r="145" spans="1:6" s="159" customFormat="1" ht="100.5" customHeight="1">
      <c r="A145" s="203" t="s">
        <v>208</v>
      </c>
      <c r="B145" s="141" t="s">
        <v>13</v>
      </c>
      <c r="C145" s="141" t="s">
        <v>270</v>
      </c>
      <c r="D145" s="165">
        <f>D146+D151</f>
        <v>538800</v>
      </c>
      <c r="E145" s="166">
        <f>E146+E151</f>
        <v>378210.99</v>
      </c>
      <c r="F145" s="138">
        <f t="shared" si="18"/>
        <v>160589.01</v>
      </c>
    </row>
    <row r="146" spans="1:6" s="159" customFormat="1" ht="144" customHeight="1">
      <c r="A146" s="205" t="s">
        <v>138</v>
      </c>
      <c r="B146" s="141" t="s">
        <v>13</v>
      </c>
      <c r="C146" s="141" t="s">
        <v>271</v>
      </c>
      <c r="D146" s="165">
        <f>D150</f>
        <v>163800</v>
      </c>
      <c r="E146" s="166">
        <f>E150</f>
        <v>7332.05</v>
      </c>
      <c r="F146" s="138">
        <f t="shared" si="18"/>
        <v>156467.95000000001</v>
      </c>
    </row>
    <row r="147" spans="1:6" s="159" customFormat="1" ht="191.25" customHeight="1">
      <c r="A147" s="203" t="s">
        <v>136</v>
      </c>
      <c r="B147" s="141" t="s">
        <v>13</v>
      </c>
      <c r="C147" s="141" t="s">
        <v>272</v>
      </c>
      <c r="D147" s="165">
        <f>D149</f>
        <v>163800</v>
      </c>
      <c r="E147" s="166">
        <f>E150</f>
        <v>7332.05</v>
      </c>
      <c r="F147" s="138">
        <f t="shared" si="18"/>
        <v>156467.95000000001</v>
      </c>
    </row>
    <row r="148" spans="1:6" s="159" customFormat="1" ht="75" customHeight="1">
      <c r="A148" s="202" t="s">
        <v>288</v>
      </c>
      <c r="B148" s="141" t="s">
        <v>13</v>
      </c>
      <c r="C148" s="141" t="s">
        <v>316</v>
      </c>
      <c r="D148" s="139">
        <f t="shared" ref="D148:D149" si="19">D149</f>
        <v>163800</v>
      </c>
      <c r="E148" s="166">
        <f>E150</f>
        <v>7332.05</v>
      </c>
      <c r="F148" s="138">
        <f t="shared" si="18"/>
        <v>156467.95000000001</v>
      </c>
    </row>
    <row r="149" spans="1:6" s="159" customFormat="1" ht="84.75" customHeight="1">
      <c r="A149" s="202" t="s">
        <v>289</v>
      </c>
      <c r="B149" s="141" t="s">
        <v>13</v>
      </c>
      <c r="C149" s="141" t="s">
        <v>315</v>
      </c>
      <c r="D149" s="139">
        <f t="shared" si="19"/>
        <v>163800</v>
      </c>
      <c r="E149" s="166">
        <f>E150</f>
        <v>7332.05</v>
      </c>
      <c r="F149" s="138">
        <f t="shared" si="18"/>
        <v>156467.95000000001</v>
      </c>
    </row>
    <row r="150" spans="1:6" s="159" customFormat="1" ht="30.75" customHeight="1">
      <c r="A150" s="205" t="s">
        <v>372</v>
      </c>
      <c r="B150" s="141" t="s">
        <v>13</v>
      </c>
      <c r="C150" s="141" t="s">
        <v>273</v>
      </c>
      <c r="D150" s="139">
        <v>163800</v>
      </c>
      <c r="E150" s="165">
        <v>7332.05</v>
      </c>
      <c r="F150" s="138">
        <f t="shared" si="18"/>
        <v>156467.95000000001</v>
      </c>
    </row>
    <row r="151" spans="1:6" s="159" customFormat="1" ht="123" customHeight="1">
      <c r="A151" s="205" t="s">
        <v>197</v>
      </c>
      <c r="B151" s="141" t="s">
        <v>13</v>
      </c>
      <c r="C151" s="141" t="s">
        <v>274</v>
      </c>
      <c r="D151" s="165">
        <f>D152</f>
        <v>375000</v>
      </c>
      <c r="E151" s="165">
        <f>E155</f>
        <v>370878.94</v>
      </c>
      <c r="F151" s="138">
        <f t="shared" si="18"/>
        <v>4121.0599999999977</v>
      </c>
    </row>
    <row r="152" spans="1:6" s="159" customFormat="1" ht="183" customHeight="1">
      <c r="A152" s="205" t="s">
        <v>418</v>
      </c>
      <c r="B152" s="141" t="s">
        <v>13</v>
      </c>
      <c r="C152" s="141" t="s">
        <v>275</v>
      </c>
      <c r="D152" s="165">
        <f t="shared" ref="D152:D154" si="20">D153</f>
        <v>375000</v>
      </c>
      <c r="E152" s="166">
        <f>E155</f>
        <v>370878.94</v>
      </c>
      <c r="F152" s="138">
        <f t="shared" si="18"/>
        <v>4121.0599999999977</v>
      </c>
    </row>
    <row r="153" spans="1:6" s="159" customFormat="1" ht="67.5" customHeight="1">
      <c r="A153" s="202" t="s">
        <v>288</v>
      </c>
      <c r="B153" s="141" t="s">
        <v>13</v>
      </c>
      <c r="C153" s="141" t="s">
        <v>318</v>
      </c>
      <c r="D153" s="165">
        <f t="shared" si="20"/>
        <v>375000</v>
      </c>
      <c r="E153" s="166">
        <f>E155</f>
        <v>370878.94</v>
      </c>
      <c r="F153" s="138">
        <f t="shared" si="18"/>
        <v>4121.0599999999977</v>
      </c>
    </row>
    <row r="154" spans="1:6" s="159" customFormat="1" ht="67.5" customHeight="1">
      <c r="A154" s="202" t="s">
        <v>289</v>
      </c>
      <c r="B154" s="141" t="s">
        <v>13</v>
      </c>
      <c r="C154" s="141" t="s">
        <v>317</v>
      </c>
      <c r="D154" s="165">
        <f t="shared" si="20"/>
        <v>375000</v>
      </c>
      <c r="E154" s="166">
        <f>E155</f>
        <v>370878.94</v>
      </c>
      <c r="F154" s="138">
        <f t="shared" si="18"/>
        <v>4121.0599999999977</v>
      </c>
    </row>
    <row r="155" spans="1:6" s="159" customFormat="1" ht="30.75" customHeight="1">
      <c r="A155" s="205" t="s">
        <v>367</v>
      </c>
      <c r="B155" s="141" t="s">
        <v>13</v>
      </c>
      <c r="C155" s="141" t="s">
        <v>276</v>
      </c>
      <c r="D155" s="165">
        <v>375000</v>
      </c>
      <c r="E155" s="165">
        <v>370878.94</v>
      </c>
      <c r="F155" s="138">
        <f t="shared" si="18"/>
        <v>4121.0599999999977</v>
      </c>
    </row>
    <row r="156" spans="1:6" s="159" customFormat="1" ht="33.75" customHeight="1">
      <c r="A156" s="205" t="s">
        <v>366</v>
      </c>
      <c r="B156" s="141" t="s">
        <v>13</v>
      </c>
      <c r="C156" s="141" t="s">
        <v>358</v>
      </c>
      <c r="D156" s="165">
        <v>15000</v>
      </c>
      <c r="E156" s="165">
        <v>0</v>
      </c>
      <c r="F156" s="138">
        <f t="shared" ref="F156" si="21">D156-E156</f>
        <v>15000</v>
      </c>
    </row>
    <row r="157" spans="1:6" s="159" customFormat="1" ht="36" customHeight="1">
      <c r="A157" s="202" t="s">
        <v>198</v>
      </c>
      <c r="B157" s="141" t="s">
        <v>13</v>
      </c>
      <c r="C157" s="141" t="s">
        <v>331</v>
      </c>
      <c r="D157" s="192">
        <f t="shared" ref="D157:D162" si="22">D158</f>
        <v>2580100</v>
      </c>
      <c r="E157" s="196">
        <f>E158</f>
        <v>1884721.75</v>
      </c>
      <c r="F157" s="138">
        <f>D157-E157</f>
        <v>695378.25</v>
      </c>
    </row>
    <row r="158" spans="1:6" s="159" customFormat="1" ht="36.75" customHeight="1">
      <c r="A158" s="203" t="s">
        <v>64</v>
      </c>
      <c r="B158" s="141" t="s">
        <v>13</v>
      </c>
      <c r="C158" s="141" t="s">
        <v>330</v>
      </c>
      <c r="D158" s="165">
        <f t="shared" si="22"/>
        <v>2580100</v>
      </c>
      <c r="E158" s="166">
        <f>E159</f>
        <v>1884721.75</v>
      </c>
      <c r="F158" s="138">
        <f t="shared" ref="F158:F169" si="23">D158-E158</f>
        <v>695378.25</v>
      </c>
    </row>
    <row r="159" spans="1:6" s="159" customFormat="1" ht="99" customHeight="1">
      <c r="A159" s="203" t="s">
        <v>209</v>
      </c>
      <c r="B159" s="141" t="s">
        <v>13</v>
      </c>
      <c r="C159" s="141" t="s">
        <v>329</v>
      </c>
      <c r="D159" s="165">
        <f>D160+D165</f>
        <v>2580100</v>
      </c>
      <c r="E159" s="166">
        <f>E160+E165</f>
        <v>1884721.75</v>
      </c>
      <c r="F159" s="138">
        <f t="shared" si="23"/>
        <v>695378.25</v>
      </c>
    </row>
    <row r="160" spans="1:6" s="159" customFormat="1" ht="124.5" customHeight="1">
      <c r="A160" s="207" t="s">
        <v>139</v>
      </c>
      <c r="B160" s="141" t="s">
        <v>13</v>
      </c>
      <c r="C160" s="141" t="s">
        <v>278</v>
      </c>
      <c r="D160" s="165">
        <f>D161</f>
        <v>2410100</v>
      </c>
      <c r="E160" s="166">
        <f>E161</f>
        <v>1742721.75</v>
      </c>
      <c r="F160" s="138">
        <f t="shared" si="23"/>
        <v>667378.25</v>
      </c>
    </row>
    <row r="161" spans="1:20" s="159" customFormat="1" ht="220.5" customHeight="1">
      <c r="A161" s="207" t="s">
        <v>280</v>
      </c>
      <c r="B161" s="141" t="s">
        <v>13</v>
      </c>
      <c r="C161" s="141" t="s">
        <v>279</v>
      </c>
      <c r="D161" s="165">
        <f t="shared" si="22"/>
        <v>2410100</v>
      </c>
      <c r="E161" s="166">
        <f>E164</f>
        <v>1742721.75</v>
      </c>
      <c r="F161" s="138">
        <f t="shared" si="23"/>
        <v>667378.25</v>
      </c>
    </row>
    <row r="162" spans="1:20" s="159" customFormat="1" ht="78.75" customHeight="1">
      <c r="A162" s="207" t="s">
        <v>321</v>
      </c>
      <c r="B162" s="141" t="s">
        <v>13</v>
      </c>
      <c r="C162" s="141" t="s">
        <v>320</v>
      </c>
      <c r="D162" s="165">
        <f t="shared" si="22"/>
        <v>2410100</v>
      </c>
      <c r="E162" s="166">
        <f>E164</f>
        <v>1742721.75</v>
      </c>
      <c r="F162" s="138">
        <f t="shared" si="23"/>
        <v>667378.25</v>
      </c>
    </row>
    <row r="163" spans="1:20" s="159" customFormat="1" ht="30" customHeight="1">
      <c r="A163" s="207" t="s">
        <v>322</v>
      </c>
      <c r="B163" s="141" t="s">
        <v>13</v>
      </c>
      <c r="C163" s="141" t="s">
        <v>319</v>
      </c>
      <c r="D163" s="165">
        <f>D164</f>
        <v>2410100</v>
      </c>
      <c r="E163" s="165">
        <f>E164</f>
        <v>1742721.75</v>
      </c>
      <c r="F163" s="138">
        <f t="shared" si="23"/>
        <v>667378.25</v>
      </c>
    </row>
    <row r="164" spans="1:20" s="159" customFormat="1" ht="157.5" customHeight="1">
      <c r="A164" s="203" t="s">
        <v>104</v>
      </c>
      <c r="B164" s="141" t="s">
        <v>13</v>
      </c>
      <c r="C164" s="141" t="s">
        <v>277</v>
      </c>
      <c r="D164" s="165">
        <v>2410100</v>
      </c>
      <c r="E164" s="166">
        <v>1742721.75</v>
      </c>
      <c r="F164" s="138">
        <f t="shared" si="23"/>
        <v>667378.25</v>
      </c>
    </row>
    <row r="165" spans="1:20" s="159" customFormat="1" ht="218.25" customHeight="1">
      <c r="A165" s="209" t="s">
        <v>442</v>
      </c>
      <c r="B165" s="141" t="s">
        <v>13</v>
      </c>
      <c r="C165" s="141" t="s">
        <v>468</v>
      </c>
      <c r="D165" s="165">
        <v>170000</v>
      </c>
      <c r="E165" s="166">
        <f>E168</f>
        <v>142000</v>
      </c>
      <c r="F165" s="138">
        <f t="shared" si="23"/>
        <v>28000</v>
      </c>
    </row>
    <row r="166" spans="1:20" s="159" customFormat="1" ht="83.25" customHeight="1">
      <c r="A166" s="202" t="s">
        <v>288</v>
      </c>
      <c r="B166" s="141" t="s">
        <v>13</v>
      </c>
      <c r="C166" s="141" t="s">
        <v>469</v>
      </c>
      <c r="D166" s="165">
        <v>170000</v>
      </c>
      <c r="E166" s="166">
        <f>E168</f>
        <v>142000</v>
      </c>
      <c r="F166" s="138">
        <f t="shared" si="23"/>
        <v>28000</v>
      </c>
    </row>
    <row r="167" spans="1:20" s="159" customFormat="1" ht="79.5" customHeight="1">
      <c r="A167" s="202" t="s">
        <v>289</v>
      </c>
      <c r="B167" s="141" t="s">
        <v>13</v>
      </c>
      <c r="C167" s="141" t="s">
        <v>470</v>
      </c>
      <c r="D167" s="165">
        <f>D168</f>
        <v>170000</v>
      </c>
      <c r="E167" s="166">
        <f>E168</f>
        <v>142000</v>
      </c>
      <c r="F167" s="138">
        <f t="shared" si="23"/>
        <v>28000</v>
      </c>
    </row>
    <row r="168" spans="1:20" s="159" customFormat="1" ht="27.75" customHeight="1">
      <c r="A168" s="205" t="s">
        <v>366</v>
      </c>
      <c r="B168" s="141" t="s">
        <v>13</v>
      </c>
      <c r="C168" s="141" t="s">
        <v>471</v>
      </c>
      <c r="D168" s="165">
        <v>170000</v>
      </c>
      <c r="E168" s="166">
        <v>142000</v>
      </c>
      <c r="F168" s="138">
        <f t="shared" si="23"/>
        <v>28000</v>
      </c>
    </row>
    <row r="169" spans="1:20" s="159" customFormat="1" ht="80.25" customHeight="1">
      <c r="A169" s="203" t="s">
        <v>131</v>
      </c>
      <c r="B169" s="141" t="s">
        <v>13</v>
      </c>
      <c r="C169" s="141" t="s">
        <v>281</v>
      </c>
      <c r="D169" s="192">
        <v>66000</v>
      </c>
      <c r="E169" s="192">
        <f>E170</f>
        <v>38500</v>
      </c>
      <c r="F169" s="138">
        <f t="shared" si="23"/>
        <v>27500</v>
      </c>
    </row>
    <row r="170" spans="1:20" s="159" customFormat="1" ht="39.75" customHeight="1">
      <c r="A170" s="203" t="s">
        <v>132</v>
      </c>
      <c r="B170" s="141" t="s">
        <v>13</v>
      </c>
      <c r="C170" s="141" t="s">
        <v>282</v>
      </c>
      <c r="D170" s="165">
        <v>66000</v>
      </c>
      <c r="E170" s="166">
        <f>E171</f>
        <v>38500</v>
      </c>
      <c r="F170" s="138">
        <f>D170-E170</f>
        <v>27500</v>
      </c>
    </row>
    <row r="171" spans="1:20" s="159" customFormat="1" ht="84" customHeight="1">
      <c r="A171" s="203" t="s">
        <v>210</v>
      </c>
      <c r="B171" s="141" t="s">
        <v>13</v>
      </c>
      <c r="C171" s="141" t="s">
        <v>283</v>
      </c>
      <c r="D171" s="165">
        <v>66000</v>
      </c>
      <c r="E171" s="166">
        <f t="shared" ref="D171:E173" si="24">E172</f>
        <v>38500</v>
      </c>
      <c r="F171" s="138">
        <f t="shared" ref="F171:F172" si="25">D171-E171</f>
        <v>27500</v>
      </c>
    </row>
    <row r="172" spans="1:20" s="159" customFormat="1" ht="191.25" customHeight="1">
      <c r="A172" s="202" t="s">
        <v>420</v>
      </c>
      <c r="B172" s="141" t="s">
        <v>13</v>
      </c>
      <c r="C172" s="141" t="s">
        <v>284</v>
      </c>
      <c r="D172" s="165">
        <f t="shared" si="24"/>
        <v>66000</v>
      </c>
      <c r="E172" s="166">
        <f t="shared" si="24"/>
        <v>38500</v>
      </c>
      <c r="F172" s="138">
        <f t="shared" si="25"/>
        <v>27500</v>
      </c>
    </row>
    <row r="173" spans="1:20" s="159" customFormat="1" ht="315.75" customHeight="1">
      <c r="A173" s="207" t="s">
        <v>334</v>
      </c>
      <c r="B173" s="141" t="s">
        <v>13</v>
      </c>
      <c r="C173" s="141" t="s">
        <v>285</v>
      </c>
      <c r="D173" s="165">
        <f t="shared" si="24"/>
        <v>66000</v>
      </c>
      <c r="E173" s="166">
        <f t="shared" si="24"/>
        <v>38500</v>
      </c>
      <c r="F173" s="138">
        <f t="shared" ref="F173:F176" si="26">D173-E173</f>
        <v>27500</v>
      </c>
      <c r="I173" s="160"/>
      <c r="J173" s="160"/>
      <c r="K173" s="160"/>
      <c r="L173" s="160"/>
      <c r="M173" s="160"/>
      <c r="N173" s="160"/>
      <c r="O173" s="160"/>
      <c r="P173" s="160"/>
      <c r="Q173" s="160"/>
      <c r="R173" s="160"/>
      <c r="S173" s="160"/>
      <c r="T173" s="160"/>
    </row>
    <row r="174" spans="1:20" s="159" customFormat="1" ht="50.25" customHeight="1">
      <c r="A174" s="207" t="s">
        <v>325</v>
      </c>
      <c r="B174" s="141" t="s">
        <v>13</v>
      </c>
      <c r="C174" s="141" t="s">
        <v>324</v>
      </c>
      <c r="D174" s="165">
        <f t="shared" ref="D174:E175" si="27">D175</f>
        <v>66000</v>
      </c>
      <c r="E174" s="166">
        <f t="shared" si="27"/>
        <v>38500</v>
      </c>
      <c r="F174" s="138">
        <f t="shared" si="26"/>
        <v>27500</v>
      </c>
      <c r="I174" s="160"/>
      <c r="J174" s="160"/>
      <c r="K174" s="160"/>
      <c r="L174" s="160"/>
      <c r="M174" s="160"/>
      <c r="N174" s="160"/>
      <c r="O174" s="160"/>
      <c r="P174" s="160"/>
      <c r="Q174" s="160"/>
      <c r="R174" s="160"/>
      <c r="S174" s="160"/>
      <c r="T174" s="160"/>
    </row>
    <row r="175" spans="1:20" s="159" customFormat="1" ht="63.75" customHeight="1">
      <c r="A175" s="207" t="s">
        <v>326</v>
      </c>
      <c r="B175" s="141" t="s">
        <v>13</v>
      </c>
      <c r="C175" s="141" t="s">
        <v>323</v>
      </c>
      <c r="D175" s="165">
        <f t="shared" si="27"/>
        <v>66000</v>
      </c>
      <c r="E175" s="166">
        <f t="shared" si="27"/>
        <v>38500</v>
      </c>
      <c r="F175" s="138">
        <f t="shared" si="26"/>
        <v>27500</v>
      </c>
      <c r="I175" s="160"/>
      <c r="J175" s="160"/>
      <c r="K175" s="160"/>
      <c r="L175" s="160"/>
      <c r="M175" s="160"/>
      <c r="N175" s="160"/>
      <c r="O175" s="160"/>
      <c r="P175" s="160"/>
      <c r="Q175" s="160"/>
      <c r="R175" s="160"/>
      <c r="S175" s="160"/>
      <c r="T175" s="160"/>
    </row>
    <row r="176" spans="1:20" s="159" customFormat="1" ht="46.5" customHeight="1">
      <c r="A176" s="204" t="s">
        <v>199</v>
      </c>
      <c r="B176" s="141" t="s">
        <v>13</v>
      </c>
      <c r="C176" s="141" t="s">
        <v>286</v>
      </c>
      <c r="D176" s="165">
        <v>66000</v>
      </c>
      <c r="E176" s="165">
        <v>38500</v>
      </c>
      <c r="F176" s="138">
        <f t="shared" si="26"/>
        <v>27500</v>
      </c>
      <c r="I176" s="160"/>
      <c r="J176" s="160"/>
      <c r="K176" s="160"/>
      <c r="L176" s="160"/>
      <c r="M176" s="160"/>
      <c r="N176" s="160"/>
      <c r="O176" s="160"/>
      <c r="P176" s="160"/>
      <c r="Q176" s="160"/>
      <c r="R176" s="160"/>
      <c r="S176" s="160"/>
      <c r="T176" s="160"/>
    </row>
    <row r="177" spans="1:20" s="159" customFormat="1" ht="52.5" customHeight="1">
      <c r="A177" s="207" t="s">
        <v>472</v>
      </c>
      <c r="B177" s="141" t="s">
        <v>13</v>
      </c>
      <c r="C177" s="141" t="s">
        <v>473</v>
      </c>
      <c r="D177" s="192">
        <f>D182</f>
        <v>600</v>
      </c>
      <c r="E177" s="165">
        <f>E182</f>
        <v>116.89</v>
      </c>
      <c r="F177" s="138">
        <f>F182</f>
        <v>0</v>
      </c>
      <c r="I177" s="160"/>
      <c r="J177" s="160"/>
      <c r="K177" s="160"/>
      <c r="L177" s="160"/>
      <c r="M177" s="160"/>
      <c r="N177" s="160"/>
      <c r="O177" s="160"/>
      <c r="P177" s="160"/>
      <c r="Q177" s="160"/>
      <c r="R177" s="160"/>
      <c r="S177" s="160"/>
      <c r="T177" s="160"/>
    </row>
    <row r="178" spans="1:20" s="159" customFormat="1" ht="52.5" customHeight="1">
      <c r="A178" s="225" t="s">
        <v>474</v>
      </c>
      <c r="B178" s="141" t="s">
        <v>13</v>
      </c>
      <c r="C178" s="141" t="s">
        <v>475</v>
      </c>
      <c r="D178" s="165">
        <f>D182</f>
        <v>600</v>
      </c>
      <c r="E178" s="165">
        <f>E182</f>
        <v>116.89</v>
      </c>
      <c r="F178" s="138">
        <f>F182</f>
        <v>0</v>
      </c>
      <c r="I178" s="160"/>
      <c r="J178" s="160"/>
      <c r="K178" s="160"/>
      <c r="L178" s="160"/>
      <c r="M178" s="160"/>
      <c r="N178" s="160"/>
      <c r="O178" s="160"/>
      <c r="P178" s="160"/>
      <c r="Q178" s="160"/>
      <c r="R178" s="160"/>
      <c r="S178" s="160"/>
      <c r="T178" s="160"/>
    </row>
    <row r="179" spans="1:20" s="159" customFormat="1" ht="52.5" customHeight="1">
      <c r="A179" s="225" t="s">
        <v>476</v>
      </c>
      <c r="B179" s="141" t="s">
        <v>13</v>
      </c>
      <c r="C179" s="141" t="s">
        <v>477</v>
      </c>
      <c r="D179" s="165">
        <f>D182</f>
        <v>600</v>
      </c>
      <c r="E179" s="165">
        <f>E182</f>
        <v>116.89</v>
      </c>
      <c r="F179" s="138">
        <f>F182</f>
        <v>0</v>
      </c>
      <c r="I179" s="160"/>
      <c r="J179" s="160"/>
      <c r="K179" s="160"/>
      <c r="L179" s="160"/>
      <c r="M179" s="160"/>
      <c r="N179" s="160"/>
      <c r="O179" s="160"/>
      <c r="P179" s="160"/>
      <c r="Q179" s="160"/>
      <c r="R179" s="160"/>
      <c r="S179" s="160"/>
      <c r="T179" s="160"/>
    </row>
    <row r="180" spans="1:20" s="159" customFormat="1" ht="129" customHeight="1">
      <c r="A180" s="226" t="s">
        <v>478</v>
      </c>
      <c r="B180" s="141" t="s">
        <v>13</v>
      </c>
      <c r="C180" s="141" t="s">
        <v>479</v>
      </c>
      <c r="D180" s="165">
        <f>D182</f>
        <v>600</v>
      </c>
      <c r="E180" s="165">
        <f>E182</f>
        <v>116.89</v>
      </c>
      <c r="F180" s="138">
        <f>F182</f>
        <v>0</v>
      </c>
      <c r="I180" s="160"/>
      <c r="J180" s="160"/>
      <c r="K180" s="160"/>
      <c r="L180" s="160"/>
      <c r="M180" s="160"/>
      <c r="N180" s="160"/>
      <c r="O180" s="160"/>
      <c r="P180" s="160"/>
      <c r="Q180" s="160"/>
      <c r="R180" s="160"/>
      <c r="S180" s="160"/>
      <c r="T180" s="160"/>
    </row>
    <row r="181" spans="1:20" s="159" customFormat="1" ht="60" customHeight="1">
      <c r="A181" s="226" t="s">
        <v>480</v>
      </c>
      <c r="B181" s="141" t="s">
        <v>13</v>
      </c>
      <c r="C181" s="141" t="s">
        <v>481</v>
      </c>
      <c r="D181" s="165">
        <f>D182</f>
        <v>600</v>
      </c>
      <c r="E181" s="165">
        <f>E182</f>
        <v>116.89</v>
      </c>
      <c r="F181" s="138">
        <f>F182</f>
        <v>0</v>
      </c>
      <c r="I181" s="160"/>
      <c r="J181" s="160"/>
      <c r="K181" s="160"/>
      <c r="L181" s="160"/>
      <c r="M181" s="160"/>
      <c r="N181" s="160"/>
      <c r="O181" s="160"/>
      <c r="P181" s="160"/>
      <c r="Q181" s="160"/>
      <c r="R181" s="160"/>
      <c r="S181" s="160"/>
      <c r="T181" s="160"/>
    </row>
    <row r="182" spans="1:20" s="159" customFormat="1" ht="52.5" customHeight="1">
      <c r="A182" s="226" t="s">
        <v>480</v>
      </c>
      <c r="B182" s="141" t="s">
        <v>13</v>
      </c>
      <c r="C182" s="141" t="s">
        <v>482</v>
      </c>
      <c r="D182" s="165">
        <v>600</v>
      </c>
      <c r="E182" s="165">
        <v>116.89</v>
      </c>
      <c r="F182" s="138">
        <v>0</v>
      </c>
      <c r="I182" s="160"/>
      <c r="J182" s="160"/>
      <c r="K182" s="160"/>
      <c r="L182" s="160"/>
      <c r="M182" s="160"/>
      <c r="N182" s="160"/>
      <c r="O182" s="160"/>
      <c r="P182" s="160"/>
      <c r="Q182" s="160"/>
      <c r="R182" s="160"/>
      <c r="S182" s="160"/>
      <c r="T182" s="160"/>
    </row>
    <row r="183" spans="1:20" s="159" customFormat="1" ht="44.25" customHeight="1">
      <c r="A183" s="202" t="s">
        <v>87</v>
      </c>
      <c r="B183" s="156">
        <v>450</v>
      </c>
      <c r="C183" s="157" t="s">
        <v>109</v>
      </c>
      <c r="D183" s="176"/>
      <c r="E183" s="50">
        <f>доходы!E20-расходы!E7</f>
        <v>-39962.219999998808</v>
      </c>
      <c r="F183" s="158" t="s">
        <v>28</v>
      </c>
    </row>
    <row r="184" spans="1:20" s="159" customFormat="1" ht="71.25" customHeight="1">
      <c r="A184" s="4"/>
      <c r="B184" s="3"/>
      <c r="C184" s="3"/>
      <c r="D184" s="3"/>
      <c r="E184" s="3"/>
      <c r="F184" s="3"/>
    </row>
    <row r="185" spans="1:20" s="159" customFormat="1" ht="69" customHeight="1">
      <c r="A185" s="4"/>
      <c r="B185" s="3"/>
      <c r="C185" s="3"/>
      <c r="D185" s="3"/>
      <c r="E185" s="3"/>
      <c r="F185" s="3"/>
    </row>
    <row r="186" spans="1:20" s="159" customFormat="1" ht="45" customHeight="1">
      <c r="A186" s="4"/>
      <c r="B186" s="3"/>
      <c r="C186" s="3"/>
      <c r="D186" s="3"/>
      <c r="E186" s="3"/>
      <c r="F186" s="3"/>
    </row>
    <row r="187" spans="1:20" s="159" customFormat="1" ht="42.75" customHeight="1">
      <c r="A187" s="4"/>
      <c r="B187" s="3"/>
      <c r="C187" s="3"/>
      <c r="D187" s="3"/>
      <c r="E187" s="3"/>
      <c r="F187" s="3"/>
    </row>
    <row r="188" spans="1:20" s="159" customFormat="1" ht="44.25" customHeight="1">
      <c r="A188" s="4"/>
      <c r="B188" s="3"/>
      <c r="C188" s="3"/>
      <c r="D188" s="3"/>
      <c r="E188" s="3"/>
      <c r="F188" s="3"/>
    </row>
    <row r="189" spans="1:20" s="159" customFormat="1" ht="111" customHeight="1">
      <c r="A189" s="4"/>
      <c r="B189" s="3"/>
      <c r="C189" s="3"/>
      <c r="D189" s="3"/>
      <c r="E189" s="3"/>
      <c r="F189" s="3"/>
    </row>
    <row r="190" spans="1:20" s="159" customFormat="1" ht="45" customHeight="1">
      <c r="A190" s="4"/>
      <c r="B190" s="3"/>
      <c r="C190" s="3"/>
      <c r="D190" s="3"/>
      <c r="E190" s="3"/>
      <c r="F190" s="3"/>
    </row>
    <row r="191" spans="1:20" s="159" customFormat="1" ht="45.75" customHeight="1">
      <c r="A191" s="4"/>
      <c r="B191" s="3"/>
      <c r="C191" s="3"/>
      <c r="D191" s="3"/>
      <c r="E191" s="3"/>
      <c r="F191" s="3"/>
    </row>
    <row r="192" spans="1:20" s="159" customFormat="1" ht="48" customHeight="1">
      <c r="A192" s="4"/>
      <c r="B192" s="3"/>
      <c r="C192" s="3"/>
      <c r="D192" s="3"/>
      <c r="E192" s="3"/>
      <c r="F192" s="3"/>
    </row>
    <row r="193" spans="1:6">
      <c r="A193" s="4"/>
      <c r="B193" s="3"/>
      <c r="C193" s="3"/>
      <c r="D193" s="3"/>
      <c r="E193" s="3"/>
      <c r="F193" s="3"/>
    </row>
    <row r="194" spans="1:6">
      <c r="A194" s="4"/>
      <c r="B194" s="3"/>
      <c r="C194" s="3"/>
      <c r="D194" s="3"/>
      <c r="E194" s="3"/>
      <c r="F194" s="3"/>
    </row>
    <row r="195" spans="1:6">
      <c r="A195" s="4"/>
      <c r="B195" s="3"/>
      <c r="C195" s="3"/>
      <c r="D195" s="3"/>
      <c r="E195" s="3"/>
      <c r="F195" s="3"/>
    </row>
    <row r="196" spans="1:6">
      <c r="A196" s="3"/>
      <c r="B196" s="3"/>
      <c r="C196" s="3"/>
      <c r="D196" s="3"/>
      <c r="E196" s="3"/>
      <c r="F196" s="3"/>
    </row>
    <row r="197" spans="1:6">
      <c r="A197" s="3"/>
      <c r="B197" s="3"/>
      <c r="C197" s="3"/>
      <c r="D197" s="3"/>
      <c r="E197" s="3"/>
      <c r="F197" s="3"/>
    </row>
    <row r="198" spans="1:6">
      <c r="A198" s="3"/>
      <c r="B198" s="3"/>
      <c r="C198" s="3"/>
      <c r="D198" s="3"/>
      <c r="E198" s="3"/>
      <c r="F198" s="3"/>
    </row>
    <row r="199" spans="1:6">
      <c r="C199" s="3"/>
    </row>
  </sheetData>
  <phoneticPr fontId="2" type="noConversion"/>
  <pageMargins left="0.78740157480314965" right="0.59055118110236227" top="0.59055118110236227" bottom="0.59055118110236227" header="0.51181102362204722" footer="0.51181102362204722"/>
  <pageSetup paperSize="9" scale="48" orientation="portrait" r:id="rId1"/>
  <headerFooter alignWithMargins="0"/>
  <rowBreaks count="2" manualBreakCount="2">
    <brk id="111" min="1" max="5" man="1"/>
    <brk id="17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V71"/>
  <sheetViews>
    <sheetView view="pageBreakPreview" topLeftCell="A19" zoomScale="75" zoomScaleSheetLayoutView="75" workbookViewId="0">
      <selection activeCell="A30" sqref="A30:F31"/>
    </sheetView>
  </sheetViews>
  <sheetFormatPr defaultRowHeight="18"/>
  <cols>
    <col min="1" max="1" width="59.7109375" style="5" customWidth="1"/>
    <col min="2" max="2" width="9.5703125" style="5" customWidth="1"/>
    <col min="3" max="3" width="45.140625" style="5" customWidth="1"/>
    <col min="4" max="4" width="30.7109375" style="10" customWidth="1"/>
    <col min="5" max="5" width="24.42578125" style="10" customWidth="1"/>
    <col min="6" max="6" width="25" style="6" customWidth="1"/>
    <col min="7" max="7" width="9.140625" style="6"/>
    <col min="8" max="8" width="0.140625" style="6" hidden="1" customWidth="1"/>
    <col min="9" max="16384" width="9.140625" style="6"/>
  </cols>
  <sheetData>
    <row r="1" spans="1:16">
      <c r="A1" s="95"/>
      <c r="B1" s="96"/>
      <c r="C1" s="97"/>
      <c r="D1" s="98"/>
      <c r="E1" s="98"/>
      <c r="F1" s="98"/>
    </row>
    <row r="2" spans="1:16">
      <c r="A2" s="99" t="s">
        <v>141</v>
      </c>
      <c r="B2" s="100"/>
      <c r="C2" s="101"/>
      <c r="D2" s="102"/>
      <c r="E2" s="103"/>
      <c r="F2" s="104"/>
    </row>
    <row r="3" spans="1:16">
      <c r="A3" s="105"/>
      <c r="B3" s="106"/>
      <c r="C3" s="107"/>
      <c r="D3" s="108"/>
      <c r="E3" s="108"/>
      <c r="F3" s="109"/>
    </row>
    <row r="4" spans="1:16" ht="18" customHeight="1">
      <c r="A4" s="110"/>
      <c r="B4" s="111" t="s">
        <v>10</v>
      </c>
      <c r="C4" s="112" t="s">
        <v>35</v>
      </c>
      <c r="D4" s="113" t="s">
        <v>31</v>
      </c>
      <c r="E4" s="114"/>
      <c r="F4" s="236" t="s">
        <v>66</v>
      </c>
    </row>
    <row r="5" spans="1:16">
      <c r="A5" s="112" t="s">
        <v>5</v>
      </c>
      <c r="B5" s="111" t="s">
        <v>11</v>
      </c>
      <c r="C5" s="112" t="s">
        <v>8</v>
      </c>
      <c r="D5" s="113" t="s">
        <v>30</v>
      </c>
      <c r="E5" s="115" t="s">
        <v>24</v>
      </c>
      <c r="F5" s="237"/>
    </row>
    <row r="6" spans="1:16">
      <c r="A6" s="116"/>
      <c r="B6" s="111" t="s">
        <v>12</v>
      </c>
      <c r="C6" s="117" t="s">
        <v>32</v>
      </c>
      <c r="D6" s="113" t="s">
        <v>3</v>
      </c>
      <c r="E6" s="118"/>
      <c r="F6" s="237"/>
    </row>
    <row r="7" spans="1:16">
      <c r="A7" s="112"/>
      <c r="B7" s="111"/>
      <c r="C7" s="112" t="s">
        <v>33</v>
      </c>
      <c r="D7" s="113"/>
      <c r="E7" s="115"/>
      <c r="F7" s="237"/>
    </row>
    <row r="8" spans="1:16">
      <c r="A8" s="112"/>
      <c r="B8" s="111"/>
      <c r="C8" s="117" t="s">
        <v>34</v>
      </c>
      <c r="D8" s="113"/>
      <c r="E8" s="115"/>
      <c r="F8" s="238"/>
    </row>
    <row r="9" spans="1:16">
      <c r="A9" s="119">
        <v>1</v>
      </c>
      <c r="B9" s="120">
        <v>2</v>
      </c>
      <c r="C9" s="120">
        <v>3</v>
      </c>
      <c r="D9" s="121" t="s">
        <v>1</v>
      </c>
      <c r="E9" s="121" t="s">
        <v>25</v>
      </c>
      <c r="F9" s="121" t="s">
        <v>26</v>
      </c>
    </row>
    <row r="10" spans="1:16" ht="54.75" customHeight="1">
      <c r="A10" s="122" t="s">
        <v>39</v>
      </c>
      <c r="B10" s="123" t="s">
        <v>14</v>
      </c>
      <c r="C10" s="92" t="s">
        <v>28</v>
      </c>
      <c r="D10" s="50">
        <f>D19</f>
        <v>419500</v>
      </c>
      <c r="E10" s="50">
        <f>E19-E16</f>
        <v>39962.219999998808</v>
      </c>
      <c r="F10" s="50">
        <f>F20</f>
        <v>39962.219999998808</v>
      </c>
    </row>
    <row r="11" spans="1:16" ht="57" customHeight="1">
      <c r="A11" s="122" t="s">
        <v>190</v>
      </c>
      <c r="B11" s="124" t="s">
        <v>16</v>
      </c>
      <c r="C11" s="38" t="str">
        <f>C10</f>
        <v>Х</v>
      </c>
      <c r="D11" s="86">
        <v>0</v>
      </c>
      <c r="E11" s="86">
        <v>0</v>
      </c>
      <c r="F11" s="50">
        <v>0</v>
      </c>
      <c r="G11" s="12"/>
      <c r="H11" s="12"/>
      <c r="I11" s="12"/>
      <c r="J11" s="12"/>
      <c r="K11" s="11"/>
      <c r="L11" s="11"/>
      <c r="M11" s="11"/>
      <c r="N11" s="11"/>
      <c r="O11" s="11"/>
      <c r="P11" s="11"/>
    </row>
    <row r="12" spans="1:16" ht="57" customHeight="1">
      <c r="A12" s="39" t="s">
        <v>177</v>
      </c>
      <c r="B12" s="40" t="s">
        <v>16</v>
      </c>
      <c r="C12" s="40" t="s">
        <v>165</v>
      </c>
      <c r="D12" s="85">
        <v>0</v>
      </c>
      <c r="E12" s="85">
        <v>0</v>
      </c>
      <c r="F12" s="89">
        <v>0</v>
      </c>
      <c r="G12" s="12"/>
      <c r="H12" s="12"/>
      <c r="I12" s="12"/>
      <c r="J12" s="12"/>
      <c r="K12" s="11"/>
      <c r="L12" s="11"/>
      <c r="M12" s="11"/>
      <c r="N12" s="11"/>
      <c r="O12" s="11"/>
      <c r="P12" s="11"/>
    </row>
    <row r="13" spans="1:16" ht="54">
      <c r="A13" s="39" t="s">
        <v>166</v>
      </c>
      <c r="B13" s="40" t="s">
        <v>16</v>
      </c>
      <c r="C13" s="40" t="s">
        <v>167</v>
      </c>
      <c r="D13" s="85">
        <v>0</v>
      </c>
      <c r="E13" s="85">
        <v>0</v>
      </c>
      <c r="F13" s="89">
        <v>0</v>
      </c>
      <c r="G13" s="12"/>
      <c r="H13" s="12"/>
      <c r="I13" s="12"/>
      <c r="J13" s="12"/>
      <c r="K13" s="11"/>
      <c r="L13" s="11"/>
      <c r="M13" s="11"/>
      <c r="N13" s="11"/>
      <c r="O13" s="11"/>
      <c r="P13" s="11"/>
    </row>
    <row r="14" spans="1:16" ht="54">
      <c r="A14" s="39" t="s">
        <v>168</v>
      </c>
      <c r="B14" s="40" t="s">
        <v>16</v>
      </c>
      <c r="C14" s="40" t="s">
        <v>169</v>
      </c>
      <c r="D14" s="85">
        <v>0</v>
      </c>
      <c r="E14" s="85">
        <v>0</v>
      </c>
      <c r="F14" s="89">
        <v>0</v>
      </c>
      <c r="G14" s="12"/>
      <c r="H14" s="12"/>
      <c r="I14" s="12"/>
      <c r="J14" s="12"/>
      <c r="K14" s="11"/>
      <c r="L14" s="11"/>
      <c r="M14" s="11"/>
      <c r="N14" s="11"/>
      <c r="O14" s="11"/>
      <c r="P14" s="11"/>
    </row>
    <row r="15" spans="1:16" ht="72">
      <c r="A15" s="39" t="s">
        <v>173</v>
      </c>
      <c r="B15" s="40" t="s">
        <v>16</v>
      </c>
      <c r="C15" s="40" t="s">
        <v>174</v>
      </c>
      <c r="D15" s="85">
        <v>0</v>
      </c>
      <c r="E15" s="85">
        <v>0</v>
      </c>
      <c r="F15" s="89">
        <v>0</v>
      </c>
      <c r="G15" s="12"/>
      <c r="H15" s="12"/>
      <c r="I15" s="12"/>
      <c r="J15" s="12"/>
      <c r="K15" s="11"/>
      <c r="L15" s="11"/>
      <c r="M15" s="11"/>
      <c r="N15" s="11"/>
      <c r="O15" s="11"/>
      <c r="P15" s="11"/>
    </row>
    <row r="16" spans="1:16" ht="72">
      <c r="A16" s="39" t="s">
        <v>170</v>
      </c>
      <c r="B16" s="40" t="s">
        <v>16</v>
      </c>
      <c r="C16" s="40" t="s">
        <v>171</v>
      </c>
      <c r="D16" s="85">
        <v>0</v>
      </c>
      <c r="E16" s="85">
        <f>E17</f>
        <v>0</v>
      </c>
      <c r="F16" s="89">
        <v>0</v>
      </c>
      <c r="G16" s="12"/>
      <c r="H16" s="12"/>
      <c r="I16" s="12"/>
      <c r="J16" s="12"/>
      <c r="K16" s="11"/>
      <c r="L16" s="11"/>
      <c r="M16" s="11"/>
      <c r="N16" s="11"/>
      <c r="O16" s="11"/>
      <c r="P16" s="11"/>
    </row>
    <row r="17" spans="1:256" ht="72">
      <c r="A17" s="39" t="s">
        <v>175</v>
      </c>
      <c r="B17" s="40" t="s">
        <v>16</v>
      </c>
      <c r="C17" s="40" t="s">
        <v>176</v>
      </c>
      <c r="D17" s="85">
        <v>0</v>
      </c>
      <c r="E17" s="85">
        <v>0</v>
      </c>
      <c r="F17" s="89">
        <v>0</v>
      </c>
      <c r="G17" s="12"/>
      <c r="H17" s="12"/>
      <c r="I17" s="12"/>
      <c r="J17" s="12"/>
      <c r="K17" s="11"/>
      <c r="L17" s="11"/>
      <c r="M17" s="11"/>
      <c r="N17" s="11"/>
      <c r="O17" s="11"/>
      <c r="P17" s="11"/>
    </row>
    <row r="18" spans="1:256" ht="41.25" customHeight="1">
      <c r="A18" s="122" t="s">
        <v>40</v>
      </c>
      <c r="B18" s="123" t="s">
        <v>17</v>
      </c>
      <c r="C18" s="92" t="s">
        <v>28</v>
      </c>
      <c r="D18" s="90">
        <v>0</v>
      </c>
      <c r="E18" s="86">
        <v>0</v>
      </c>
      <c r="F18" s="89">
        <v>0</v>
      </c>
      <c r="G18" s="13"/>
      <c r="H18" s="13"/>
      <c r="I18" s="13"/>
      <c r="J18" s="13"/>
      <c r="K18" s="11"/>
      <c r="L18" s="11"/>
      <c r="M18" s="11"/>
      <c r="N18" s="11"/>
      <c r="O18" s="11"/>
      <c r="P18" s="11"/>
    </row>
    <row r="19" spans="1:256" ht="49.5" customHeight="1">
      <c r="A19" s="122" t="s">
        <v>178</v>
      </c>
      <c r="B19" s="123" t="s">
        <v>15</v>
      </c>
      <c r="C19" s="125" t="s">
        <v>172</v>
      </c>
      <c r="D19" s="86">
        <f>D20</f>
        <v>419500</v>
      </c>
      <c r="E19" s="50">
        <f>E20</f>
        <v>39962.219999998808</v>
      </c>
      <c r="F19" s="50">
        <f>F20</f>
        <v>39962.219999998808</v>
      </c>
      <c r="G19" s="13"/>
      <c r="H19" s="13"/>
      <c r="I19" s="13"/>
      <c r="J19" s="13"/>
      <c r="K19" s="11"/>
      <c r="L19" s="11"/>
      <c r="M19" s="11"/>
      <c r="N19" s="11"/>
      <c r="O19" s="11"/>
      <c r="P19" s="11"/>
    </row>
    <row r="20" spans="1:256" ht="60.75" customHeight="1">
      <c r="A20" s="122" t="s">
        <v>179</v>
      </c>
      <c r="B20" s="123" t="s">
        <v>15</v>
      </c>
      <c r="C20" s="125" t="s">
        <v>78</v>
      </c>
      <c r="D20" s="50">
        <f>D21+D25</f>
        <v>419500</v>
      </c>
      <c r="E20" s="50">
        <f>E21+E25</f>
        <v>39962.219999998808</v>
      </c>
      <c r="F20" s="50">
        <f>E20</f>
        <v>39962.219999998808</v>
      </c>
      <c r="G20" s="13"/>
      <c r="H20" s="13"/>
      <c r="I20" s="13"/>
      <c r="J20" s="13"/>
      <c r="K20" s="11"/>
      <c r="L20" s="11"/>
      <c r="M20" s="11"/>
      <c r="N20" s="11"/>
      <c r="O20" s="11"/>
      <c r="P20" s="11"/>
    </row>
    <row r="21" spans="1:256" ht="39.75" customHeight="1">
      <c r="A21" s="126" t="s">
        <v>180</v>
      </c>
      <c r="B21" s="123" t="s">
        <v>18</v>
      </c>
      <c r="C21" s="125" t="s">
        <v>79</v>
      </c>
      <c r="D21" s="91">
        <f t="shared" ref="D21:E23" si="0">D22</f>
        <v>-25705500</v>
      </c>
      <c r="E21" s="91">
        <f t="shared" si="0"/>
        <v>-19301522.510000002</v>
      </c>
      <c r="F21" s="92" t="s">
        <v>28</v>
      </c>
      <c r="G21" s="14"/>
      <c r="H21" s="14"/>
      <c r="I21" s="14"/>
      <c r="J21" s="14"/>
      <c r="K21" s="11"/>
      <c r="L21" s="11"/>
      <c r="M21" s="11"/>
      <c r="N21" s="11"/>
      <c r="O21" s="11"/>
      <c r="P21" s="11"/>
    </row>
    <row r="22" spans="1:256" ht="55.5" customHeight="1">
      <c r="A22" s="126" t="s">
        <v>181</v>
      </c>
      <c r="B22" s="123" t="s">
        <v>18</v>
      </c>
      <c r="C22" s="125" t="s">
        <v>80</v>
      </c>
      <c r="D22" s="91">
        <f t="shared" si="0"/>
        <v>-25705500</v>
      </c>
      <c r="E22" s="91">
        <f t="shared" si="0"/>
        <v>-19301522.510000002</v>
      </c>
      <c r="F22" s="92" t="s">
        <v>28</v>
      </c>
      <c r="G22" s="14"/>
      <c r="H22" s="14"/>
      <c r="I22" s="14"/>
      <c r="J22" s="14"/>
      <c r="K22" s="11"/>
      <c r="L22" s="11"/>
      <c r="M22" s="11"/>
      <c r="N22" s="11"/>
      <c r="O22" s="11"/>
      <c r="P22" s="11"/>
    </row>
    <row r="23" spans="1:256" ht="54" customHeight="1">
      <c r="A23" s="126" t="s">
        <v>182</v>
      </c>
      <c r="B23" s="123" t="s">
        <v>18</v>
      </c>
      <c r="C23" s="125" t="s">
        <v>81</v>
      </c>
      <c r="D23" s="91">
        <f t="shared" si="0"/>
        <v>-25705500</v>
      </c>
      <c r="E23" s="91">
        <f t="shared" si="0"/>
        <v>-19301522.510000002</v>
      </c>
      <c r="F23" s="93" t="s">
        <v>28</v>
      </c>
      <c r="G23" s="14"/>
      <c r="H23" s="14"/>
      <c r="I23" s="14"/>
      <c r="J23" s="14"/>
      <c r="K23" s="11"/>
      <c r="L23" s="11"/>
      <c r="M23" s="11"/>
      <c r="N23" s="11"/>
      <c r="O23" s="11"/>
      <c r="P23" s="11"/>
    </row>
    <row r="24" spans="1:256" ht="48.75" customHeight="1">
      <c r="A24" s="126" t="s">
        <v>183</v>
      </c>
      <c r="B24" s="123" t="s">
        <v>18</v>
      </c>
      <c r="C24" s="125" t="s">
        <v>184</v>
      </c>
      <c r="D24" s="91">
        <v>-25705500</v>
      </c>
      <c r="E24" s="168">
        <v>-19301522.510000002</v>
      </c>
      <c r="F24" s="92" t="s">
        <v>28</v>
      </c>
      <c r="G24" s="14"/>
      <c r="H24" s="14"/>
      <c r="I24" s="14"/>
      <c r="J24" s="14"/>
      <c r="K24" s="11"/>
      <c r="L24" s="11"/>
      <c r="M24" s="11"/>
      <c r="N24" s="11"/>
      <c r="O24" s="11"/>
      <c r="P24" s="11"/>
    </row>
    <row r="25" spans="1:256" ht="39.75" customHeight="1">
      <c r="A25" s="126" t="s">
        <v>185</v>
      </c>
      <c r="B25" s="123" t="s">
        <v>19</v>
      </c>
      <c r="C25" s="125" t="s">
        <v>82</v>
      </c>
      <c r="D25" s="91">
        <f t="shared" ref="D25:E26" si="1">D26</f>
        <v>26125000</v>
      </c>
      <c r="E25" s="50">
        <f t="shared" si="1"/>
        <v>19341484.73</v>
      </c>
      <c r="F25" s="93" t="s">
        <v>28</v>
      </c>
      <c r="G25" s="14"/>
      <c r="H25" s="14"/>
      <c r="I25" s="14"/>
      <c r="J25" s="14"/>
      <c r="K25" s="11"/>
      <c r="L25" s="11"/>
      <c r="M25" s="11"/>
      <c r="N25" s="11"/>
      <c r="O25" s="11"/>
      <c r="P25" s="11"/>
    </row>
    <row r="26" spans="1:256" ht="36.75" customHeight="1">
      <c r="A26" s="126" t="s">
        <v>186</v>
      </c>
      <c r="B26" s="123" t="s">
        <v>19</v>
      </c>
      <c r="C26" s="125" t="s">
        <v>83</v>
      </c>
      <c r="D26" s="91">
        <f t="shared" si="1"/>
        <v>26125000</v>
      </c>
      <c r="E26" s="50">
        <f t="shared" si="1"/>
        <v>19341484.73</v>
      </c>
      <c r="F26" s="92" t="s">
        <v>28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</row>
    <row r="27" spans="1:256" ht="36.75" customHeight="1">
      <c r="A27" s="126" t="s">
        <v>187</v>
      </c>
      <c r="B27" s="123" t="s">
        <v>19</v>
      </c>
      <c r="C27" s="125" t="s">
        <v>84</v>
      </c>
      <c r="D27" s="91">
        <f>D28</f>
        <v>26125000</v>
      </c>
      <c r="E27" s="50">
        <f>E28</f>
        <v>19341484.73</v>
      </c>
      <c r="F27" s="92" t="s">
        <v>28</v>
      </c>
      <c r="G27" s="14"/>
      <c r="H27" s="14"/>
      <c r="I27" s="14"/>
      <c r="J27" s="14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239"/>
      <c r="AD27" s="239"/>
      <c r="AE27" s="239"/>
      <c r="AF27" s="239"/>
      <c r="AG27" s="239"/>
      <c r="AH27" s="15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</row>
    <row r="28" spans="1:256" ht="40.5" customHeight="1">
      <c r="A28" s="126" t="s">
        <v>188</v>
      </c>
      <c r="B28" s="123" t="s">
        <v>19</v>
      </c>
      <c r="C28" s="125" t="s">
        <v>189</v>
      </c>
      <c r="D28" s="50">
        <v>26125000</v>
      </c>
      <c r="E28" s="224">
        <v>19341484.73</v>
      </c>
      <c r="F28" s="92" t="s">
        <v>28</v>
      </c>
      <c r="G28" s="14"/>
      <c r="H28" s="14"/>
      <c r="I28" s="14"/>
      <c r="J28" s="14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15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</row>
    <row r="29" spans="1:256" s="23" customFormat="1" ht="36.75" customHeight="1">
      <c r="A29" s="41"/>
      <c r="B29" s="42"/>
      <c r="C29" s="42" t="s">
        <v>77</v>
      </c>
      <c r="D29" s="42"/>
      <c r="E29" s="42"/>
      <c r="F29" s="42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15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</row>
    <row r="30" spans="1:256" ht="18" customHeight="1">
      <c r="A30" s="240" t="s">
        <v>398</v>
      </c>
      <c r="B30" s="240"/>
      <c r="C30" s="240"/>
      <c r="D30" s="240"/>
      <c r="E30" s="240"/>
      <c r="F30" s="240"/>
      <c r="G30" s="14"/>
      <c r="H30" s="14"/>
      <c r="I30" s="14"/>
      <c r="J30" s="1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15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</row>
    <row r="31" spans="1:256" ht="15" customHeight="1">
      <c r="A31" s="241"/>
      <c r="B31" s="241"/>
      <c r="C31" s="241"/>
      <c r="D31" s="241"/>
      <c r="E31" s="241"/>
      <c r="F31" s="241"/>
      <c r="G31" s="16"/>
      <c r="H31" s="16"/>
      <c r="I31" s="17"/>
      <c r="J31" s="17"/>
      <c r="K31" s="17"/>
      <c r="L31" s="17"/>
      <c r="M31" s="17"/>
      <c r="N31" s="17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17"/>
      <c r="AH31" s="17"/>
      <c r="AI31" s="17"/>
      <c r="AJ31" s="17"/>
      <c r="AK31" s="235"/>
      <c r="AL31" s="235"/>
      <c r="AM31" s="235"/>
      <c r="AN31" s="235"/>
      <c r="AO31" s="235"/>
      <c r="AP31" s="235"/>
      <c r="AQ31" s="235"/>
      <c r="AR31" s="235"/>
      <c r="AS31" s="235"/>
      <c r="AT31" s="235"/>
      <c r="AU31" s="235"/>
      <c r="AV31" s="235"/>
      <c r="AW31" s="235"/>
      <c r="AX31" s="235"/>
      <c r="AY31" s="235"/>
      <c r="AZ31" s="235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</row>
    <row r="32" spans="1:256" ht="25.5" hidden="1" customHeight="1">
      <c r="A32" s="43"/>
      <c r="B32" s="43"/>
      <c r="C32" s="43"/>
      <c r="D32" s="43"/>
      <c r="E32" s="43"/>
      <c r="F32" s="43"/>
      <c r="G32" s="16"/>
      <c r="H32" s="16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</row>
    <row r="33" spans="1:52" ht="27.75" hidden="1" customHeight="1">
      <c r="A33" s="43"/>
      <c r="B33" s="43"/>
      <c r="C33" s="43"/>
      <c r="D33" s="43"/>
      <c r="E33" s="43"/>
      <c r="F33" s="43"/>
      <c r="G33" s="16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235"/>
      <c r="AA33" s="235"/>
      <c r="AB33" s="235"/>
      <c r="AC33" s="235"/>
      <c r="AD33" s="235"/>
      <c r="AE33" s="235"/>
      <c r="AF33" s="235"/>
      <c r="AG33" s="235"/>
      <c r="AH33" s="235"/>
      <c r="AI33" s="235"/>
      <c r="AJ33" s="235"/>
      <c r="AK33" s="235"/>
      <c r="AL33" s="235"/>
      <c r="AM33" s="235"/>
      <c r="AN33" s="235"/>
      <c r="AO33" s="235"/>
      <c r="AP33" s="235"/>
      <c r="AQ33" s="235"/>
      <c r="AR33" s="17"/>
      <c r="AS33" s="17"/>
      <c r="AT33" s="17"/>
      <c r="AU33" s="17"/>
      <c r="AV33" s="235"/>
      <c r="AW33" s="235"/>
      <c r="AX33" s="235"/>
      <c r="AY33" s="235"/>
      <c r="AZ33" s="235"/>
    </row>
    <row r="34" spans="1:52" ht="12.75" hidden="1" customHeight="1">
      <c r="A34" s="43"/>
      <c r="B34" s="43"/>
      <c r="C34" s="43"/>
      <c r="D34" s="43"/>
      <c r="E34" s="43"/>
      <c r="F34" s="43"/>
      <c r="G34" s="16"/>
      <c r="H34" s="16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17"/>
      <c r="AS34" s="17"/>
      <c r="AT34" s="17"/>
      <c r="AU34" s="17"/>
      <c r="AV34" s="242"/>
      <c r="AW34" s="242"/>
      <c r="AX34" s="242"/>
      <c r="AY34" s="242"/>
      <c r="AZ34" s="242"/>
    </row>
    <row r="35" spans="1:52" ht="12.75" hidden="1" customHeight="1">
      <c r="A35" s="43"/>
      <c r="B35" s="43"/>
      <c r="C35" s="43"/>
      <c r="D35" s="43"/>
      <c r="E35" s="43"/>
      <c r="F35" s="43"/>
      <c r="G35" s="16"/>
      <c r="H35" s="16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24"/>
      <c r="AS35" s="24"/>
      <c r="AT35" s="24"/>
      <c r="AU35" s="24"/>
      <c r="AV35" s="17"/>
      <c r="AW35" s="17"/>
      <c r="AX35" s="17"/>
      <c r="AY35" s="17"/>
      <c r="AZ35" s="17"/>
    </row>
    <row r="36" spans="1:52" ht="12.75" hidden="1" customHeight="1">
      <c r="A36" s="43"/>
      <c r="B36" s="43"/>
      <c r="C36" s="43"/>
      <c r="D36" s="43"/>
      <c r="E36" s="43"/>
      <c r="F36" s="43"/>
      <c r="G36" s="16"/>
      <c r="H36" s="16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5"/>
      <c r="AK36" s="17"/>
      <c r="AL36" s="17"/>
      <c r="AM36" s="17"/>
      <c r="AN36" s="17"/>
      <c r="AO36" s="235"/>
      <c r="AP36" s="235"/>
      <c r="AQ36" s="235"/>
      <c r="AR36" s="235"/>
      <c r="AS36" s="235"/>
      <c r="AT36" s="235"/>
      <c r="AU36" s="235"/>
      <c r="AV36" s="235"/>
      <c r="AW36" s="235"/>
      <c r="AX36" s="235"/>
      <c r="AY36" s="235"/>
      <c r="AZ36" s="235"/>
    </row>
    <row r="37" spans="1:52" ht="0.75" hidden="1" customHeight="1">
      <c r="A37" s="43"/>
      <c r="B37" s="43"/>
      <c r="C37" s="43"/>
      <c r="D37" s="43"/>
      <c r="E37" s="43"/>
      <c r="F37" s="43"/>
      <c r="G37" s="16"/>
      <c r="H37" s="16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17"/>
      <c r="AL37" s="17"/>
      <c r="AM37" s="17"/>
      <c r="AN37" s="17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</row>
    <row r="38" spans="1:52" ht="24.75" customHeight="1">
      <c r="A38" s="44" t="s">
        <v>399</v>
      </c>
      <c r="B38" s="45"/>
      <c r="C38" s="46"/>
      <c r="D38" s="46" t="s">
        <v>397</v>
      </c>
      <c r="E38" s="46"/>
      <c r="F38" s="46"/>
      <c r="G38" s="16"/>
      <c r="H38" s="16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8"/>
      <c r="AV38" s="17"/>
      <c r="AW38" s="17"/>
      <c r="AX38" s="17"/>
      <c r="AY38" s="17"/>
      <c r="AZ38" s="17"/>
    </row>
    <row r="39" spans="1:52" ht="20.25">
      <c r="A39" s="47" t="s">
        <v>86</v>
      </c>
      <c r="B39" s="45"/>
      <c r="C39" s="46"/>
      <c r="D39" s="46"/>
      <c r="E39" s="46"/>
      <c r="F39" s="46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</row>
    <row r="40" spans="1:52" ht="20.25">
      <c r="A40" s="44"/>
      <c r="B40" s="45"/>
      <c r="C40" s="46"/>
      <c r="D40" s="46"/>
      <c r="E40" s="46"/>
      <c r="F40" s="46"/>
    </row>
    <row r="41" spans="1:52">
      <c r="A41" s="37"/>
      <c r="B41" s="48"/>
      <c r="C41" s="49"/>
      <c r="D41" s="49"/>
      <c r="E41" s="49"/>
      <c r="F41" s="49"/>
    </row>
    <row r="42" spans="1:52">
      <c r="A42" s="37"/>
      <c r="B42" s="48"/>
      <c r="C42" s="49"/>
      <c r="D42" s="49"/>
      <c r="E42" s="49"/>
      <c r="F42" s="49"/>
    </row>
    <row r="43" spans="1:52">
      <c r="A43" s="37" t="s">
        <v>483</v>
      </c>
      <c r="B43" s="48"/>
      <c r="C43" s="49"/>
      <c r="D43" s="49"/>
      <c r="E43" s="49"/>
      <c r="F43" s="49"/>
    </row>
    <row r="44" spans="1:52">
      <c r="A44" s="20"/>
      <c r="B44" s="19"/>
      <c r="C44" s="8"/>
      <c r="D44" s="8"/>
      <c r="E44" s="8"/>
      <c r="F44" s="8"/>
    </row>
    <row r="45" spans="1:52">
      <c r="A45" s="20"/>
      <c r="B45" s="19"/>
      <c r="C45" s="8"/>
      <c r="D45" s="8"/>
      <c r="E45" s="8"/>
      <c r="F45" s="8"/>
    </row>
    <row r="46" spans="1:52">
      <c r="A46" s="20"/>
      <c r="B46" s="19"/>
      <c r="C46" s="8"/>
      <c r="D46" s="8"/>
      <c r="E46" s="8"/>
      <c r="F46" s="8"/>
    </row>
    <row r="47" spans="1:52">
      <c r="A47" s="20"/>
      <c r="B47" s="19"/>
      <c r="C47" s="8"/>
      <c r="D47" s="8"/>
      <c r="E47" s="8"/>
      <c r="F47" s="8"/>
    </row>
    <row r="48" spans="1:52">
      <c r="A48" s="20"/>
      <c r="B48" s="19"/>
      <c r="C48" s="8"/>
      <c r="D48" s="8"/>
      <c r="E48" s="8"/>
      <c r="F48" s="8"/>
    </row>
    <row r="49" spans="1:4">
      <c r="A49" s="7"/>
      <c r="B49" s="7"/>
      <c r="C49" s="21"/>
      <c r="D49" s="22"/>
    </row>
    <row r="50" spans="1:4">
      <c r="A50" s="7"/>
      <c r="B50" s="7"/>
      <c r="C50" s="21"/>
      <c r="D50" s="22"/>
    </row>
    <row r="51" spans="1:4">
      <c r="A51" s="7"/>
      <c r="B51" s="7"/>
      <c r="C51" s="21"/>
      <c r="D51" s="22"/>
    </row>
    <row r="52" spans="1:4">
      <c r="A52" s="7"/>
      <c r="B52" s="7"/>
      <c r="C52" s="21"/>
      <c r="D52" s="22"/>
    </row>
    <row r="53" spans="1:4">
      <c r="A53" s="7"/>
      <c r="B53" s="7"/>
      <c r="C53" s="21"/>
      <c r="D53" s="22"/>
    </row>
    <row r="54" spans="1:4">
      <c r="A54" s="7"/>
      <c r="B54" s="7"/>
      <c r="C54" s="21"/>
      <c r="D54" s="22"/>
    </row>
    <row r="55" spans="1:4">
      <c r="A55" s="7"/>
      <c r="B55" s="7"/>
      <c r="C55" s="21"/>
      <c r="D55" s="22"/>
    </row>
    <row r="56" spans="1:4">
      <c r="A56" s="7"/>
      <c r="B56" s="7"/>
      <c r="C56" s="21"/>
      <c r="D56" s="22"/>
    </row>
    <row r="57" spans="1:4">
      <c r="A57" s="7"/>
      <c r="B57" s="7"/>
      <c r="C57" s="21"/>
      <c r="D57" s="22"/>
    </row>
    <row r="58" spans="1:4">
      <c r="A58" s="7"/>
      <c r="B58" s="7"/>
      <c r="C58" s="21"/>
      <c r="D58" s="22"/>
    </row>
    <row r="59" spans="1:4">
      <c r="A59" s="7"/>
      <c r="B59" s="7"/>
      <c r="C59" s="21"/>
      <c r="D59" s="22"/>
    </row>
    <row r="60" spans="1:4">
      <c r="A60" s="7"/>
      <c r="B60" s="7"/>
      <c r="C60" s="21"/>
      <c r="D60" s="22"/>
    </row>
    <row r="61" spans="1:4">
      <c r="A61" s="7"/>
      <c r="B61" s="7"/>
      <c r="C61" s="21"/>
      <c r="D61" s="22"/>
    </row>
    <row r="62" spans="1:4">
      <c r="A62" s="7"/>
      <c r="B62" s="7"/>
      <c r="C62" s="21"/>
      <c r="D62" s="22"/>
    </row>
    <row r="63" spans="1:4">
      <c r="A63" s="7"/>
      <c r="B63" s="7"/>
      <c r="C63" s="21"/>
      <c r="D63" s="22"/>
    </row>
    <row r="64" spans="1:4">
      <c r="A64" s="7"/>
      <c r="B64" s="7"/>
      <c r="C64" s="21"/>
      <c r="D64" s="22"/>
    </row>
    <row r="65" spans="1:4">
      <c r="A65" s="7"/>
      <c r="B65" s="7"/>
      <c r="C65" s="21"/>
      <c r="D65" s="22"/>
    </row>
    <row r="66" spans="1:4">
      <c r="A66" s="7"/>
      <c r="B66" s="7"/>
      <c r="C66" s="21"/>
      <c r="D66" s="22"/>
    </row>
    <row r="67" spans="1:4">
      <c r="A67" s="7"/>
      <c r="B67" s="7"/>
      <c r="C67" s="21"/>
      <c r="D67" s="22"/>
    </row>
    <row r="68" spans="1:4">
      <c r="A68" s="7"/>
      <c r="B68" s="7"/>
      <c r="C68" s="21"/>
      <c r="D68" s="22"/>
    </row>
    <row r="69" spans="1:4">
      <c r="A69" s="7"/>
    </row>
    <row r="71" spans="1:4">
      <c r="A71" s="21"/>
      <c r="B71" s="21"/>
      <c r="C71" s="9"/>
    </row>
  </sheetData>
  <mergeCells count="16">
    <mergeCell ref="S37:AJ37"/>
    <mergeCell ref="AO37:AZ37"/>
    <mergeCell ref="Z33:AQ33"/>
    <mergeCell ref="AV33:AZ33"/>
    <mergeCell ref="Z34:AQ34"/>
    <mergeCell ref="AV34:AZ34"/>
    <mergeCell ref="S36:AJ36"/>
    <mergeCell ref="AO36:AZ36"/>
    <mergeCell ref="AK31:AZ31"/>
    <mergeCell ref="F4:F8"/>
    <mergeCell ref="K27:P27"/>
    <mergeCell ref="Q27:AG27"/>
    <mergeCell ref="K28:P28"/>
    <mergeCell ref="Q28:AG28"/>
    <mergeCell ref="O31:AF31"/>
    <mergeCell ref="A30:F31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Углерод</cp:lastModifiedBy>
  <cp:lastPrinted>2020-08-05T10:54:18Z</cp:lastPrinted>
  <dcterms:created xsi:type="dcterms:W3CDTF">1999-06-18T11:49:53Z</dcterms:created>
  <dcterms:modified xsi:type="dcterms:W3CDTF">2020-08-06T12:30:45Z</dcterms:modified>
</cp:coreProperties>
</file>