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G21" i="1"/>
  <c r="G86" l="1"/>
  <c r="G90"/>
  <c r="G89"/>
  <c r="G43"/>
  <c r="G28"/>
  <c r="H28"/>
  <c r="I98" l="1"/>
  <c r="I96" s="1"/>
  <c r="H98"/>
  <c r="H96"/>
  <c r="G96"/>
  <c r="G76"/>
  <c r="G74" s="1"/>
  <c r="I26"/>
  <c r="H26"/>
  <c r="G80"/>
  <c r="G82" l="1"/>
  <c r="G105"/>
  <c r="I47" l="1"/>
  <c r="I49"/>
  <c r="H105" l="1"/>
  <c r="H103" s="1"/>
  <c r="G26"/>
  <c r="G91"/>
  <c r="I82" l="1"/>
  <c r="I86"/>
  <c r="H86"/>
  <c r="H113"/>
  <c r="H115"/>
  <c r="G115"/>
  <c r="G113" s="1"/>
  <c r="I81" l="1"/>
  <c r="I105"/>
  <c r="I39" l="1"/>
  <c r="H39"/>
  <c r="G39"/>
  <c r="I90"/>
  <c r="H90"/>
  <c r="G81"/>
  <c r="H82"/>
  <c r="G32" l="1"/>
  <c r="H101"/>
  <c r="I25"/>
  <c r="H49"/>
  <c r="H47" s="1"/>
  <c r="H25"/>
  <c r="I103"/>
  <c r="I101" s="1"/>
  <c r="I74"/>
  <c r="I72" s="1"/>
  <c r="H74"/>
  <c r="H72" s="1"/>
  <c r="I79"/>
  <c r="H79"/>
  <c r="G79"/>
  <c r="G49"/>
  <c r="G47" s="1"/>
  <c r="G25"/>
  <c r="G23" s="1"/>
  <c r="G109"/>
  <c r="G107" s="1"/>
  <c r="G72"/>
  <c r="G64"/>
  <c r="G62" s="1"/>
  <c r="H81" l="1"/>
  <c r="H23"/>
  <c r="I23"/>
  <c r="I21" s="1"/>
  <c r="G103"/>
  <c r="G101" s="1"/>
  <c r="H21" l="1"/>
</calcChain>
</file>

<file path=xl/sharedStrings.xml><?xml version="1.0" encoding="utf-8"?>
<sst xmlns="http://schemas.openxmlformats.org/spreadsheetml/2006/main" count="192" uniqueCount="116">
  <si>
    <t>Наименование</t>
  </si>
  <si>
    <t>Рз</t>
  </si>
  <si>
    <t>ПР</t>
  </si>
  <si>
    <t>ЦСР</t>
  </si>
  <si>
    <t>ВР</t>
  </si>
  <si>
    <t>2024 год</t>
  </si>
  <si>
    <t>ВСЕГО</t>
  </si>
  <si>
    <t>Общегосударственные вопросы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</si>
  <si>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</si>
  <si>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выплаты по оплате труда работников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(Расходы на выплаты персоналу государственных (муниципальных) органов)</t>
  </si>
  <si>
    <t>01 2 00 00110</t>
  </si>
  <si>
    <t>Расходы на обеспечение функций органа местного самоуправления Углеродовского городского поселения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(Иные закупки товаров, работ и услуг для  обеспечения государственных (муниципальных) нужд)</t>
  </si>
  <si>
    <t>01 2 00 00190</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</si>
  <si>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</si>
  <si>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99 9 00 72390</t>
  </si>
  <si>
    <r>
      <t>Резервные фонды</t>
    </r>
    <r>
      <rPr>
        <sz val="11"/>
        <color theme="1"/>
        <rFont val="Times New Roman"/>
        <family val="1"/>
        <charset val="204"/>
      </rPr>
      <t xml:space="preserve">  </t>
    </r>
  </si>
  <si>
    <t>Резервный фонд Администрации Углеродовского городского поселения на финансовое обеспечение непредвиденных расходов в рамках непрограммных расходов органа местного самоуправления Углеродовского  городского поселения (Резервные средства)</t>
  </si>
  <si>
    <t>99 1 00 90300</t>
  </si>
  <si>
    <t>Другие общегосударственные вопросы</t>
  </si>
  <si>
    <t>Взносы в Ассоциацию «Совет муниципальных образований Ростовской области»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</si>
  <si>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01 2 00 20130</t>
  </si>
  <si>
    <t>Реализация направления расходов в рамках подпрограммы «Нормативно-методическое обеспечение и организация бюджетного процесса» муниципальной программы Углеродовского городского поселения «Управление муниципальными финансами» (Уплата налогов, сборов и иных платежей)</t>
  </si>
  <si>
    <t>01 2 00 99990</t>
  </si>
  <si>
    <t>Официальная публикация нормативно-правовых актов Углеродовского городского поселения, проектов правовых актов Углеродовского городского поселения и иных информационных материалов в средствах массовой информации в рамках подпрограммы «Обеспечение реализации муниципальной программы Углеродовского городского поселения  «Муниципальная политика»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</si>
  <si>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06 2 00 20220</t>
  </si>
  <si>
    <t>Условно утверждаемые расходы по иным непрограммным расходам в рамках непрограммных расходов органа местного самоуправления Углеродовского городского поселения (Специальные расходы)</t>
  </si>
  <si>
    <t>99 9 00 90110</t>
  </si>
  <si>
    <t>Национальная оборона</t>
  </si>
  <si>
    <t>Мобилизационная и вневойсковая подготовка</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</si>
  <si>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(Расходы на выплаты персоналу государственных (муниципальных) органов)</t>
  </si>
  <si>
    <t>99 9 00 51180</t>
  </si>
  <si>
    <t>Расходы на осуществление первичного воинского учета на территориях, где отсутствуют военные комиссариаты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работ и услуг для обеспечения государственных (муниципальных) нужд)</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</si>
  <si>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</si>
  <si>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пожарной безопасности</t>
  </si>
  <si>
    <t>Мероприятия по повышению уровня пожарной безопасности населения и территории поселения в рамках подпрограммы «Пожарная безопасность»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</si>
  <si>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03 1 00 20020</t>
  </si>
  <si>
    <t>Мероприятия по предупреждению чрезвычайных ситуаций и пропаганде среди населения безопасности жизнедеятельности, обучение действиям при возникновении чрезвычайных ситуаций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</si>
  <si>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03 2 00 20030</t>
  </si>
  <si>
    <t>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поселения органам местного самоуправления муниципального образования «Красносулинский район» в рамках подпрограммы  «Защита от чрезвычайных ситуаций» муниципальной программы Углеродовского городского поселения «Защита населения и территории от чрезвычайных ситуаций, обеспечение пожарной безопасности и безопасности людей на водных объектах» (Иные межбюджетные трансферты)</t>
  </si>
  <si>
    <t>03 2 00 85010</t>
  </si>
  <si>
    <t>НАЦИОНАЛЬНАЯ ЭКОНОМИКА</t>
  </si>
  <si>
    <t>Дорожное хозяйство (дорожные фонды)</t>
  </si>
  <si>
    <t>Мероприятия по ремонту и содержанию автомобильных дорог общего пользования местного значения в рамках подпрограммы «Развитие транспортной инфраструктуры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</si>
  <si>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04 1 00 20070</t>
  </si>
  <si>
    <t>Мероприятия по организации дорожного движения в рамках подпрограммы «Повышение безопасности дорожного движения на территории Углеродовского городского поселения» муниципальной программы Углеродовского городского  поселения «Развитие транспортной системы» (Иные закупки товаров, работ и услуг для обеспечения государственных (муниципальных) нужд)</t>
  </si>
  <si>
    <t>04 2 00 20010</t>
  </si>
  <si>
    <t>Жилищно-коммунальное хозяйство</t>
  </si>
  <si>
    <t>Жилищное хозяйство</t>
  </si>
  <si>
    <t>Расходы на уплату взносов на капитальный ремонт общего имущества многоквартирных домов по помещениям, находящимся в собственности Углеродовского городского  поселения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</si>
  <si>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05 3 00 20210</t>
  </si>
  <si>
    <t>Коммунальное хозяйство</t>
  </si>
  <si>
    <r>
      <t xml:space="preserve">Расходы  на возмещение предприятиям жилищно-коммунального хозяйства  части платы граждан за коммунальные услуги в рамках  подпрограммы «Развитие жилищно-коммунального хозяйства Углеродовского городского поселения» </t>
    </r>
    <r>
      <rPr>
        <sz val="11"/>
        <color rgb="FF000000"/>
        <rFont val="Times New Roman"/>
        <family val="1"/>
        <charset val="204"/>
      </rPr>
      <t>м</t>
    </r>
    <r>
      <rPr>
        <sz val="11"/>
        <color theme="1"/>
        <rFont val="Times New Roman"/>
        <family val="1"/>
        <charset val="204"/>
      </rPr>
      <t>униципальной программы Углеродовского городского поселения «Благоустройство территории и жилищно-коммунальное хозяйство» (Иные межбюджетные трансферты)</t>
    </r>
  </si>
  <si>
    <t>05 3 00 S3660</t>
  </si>
  <si>
    <t>Благоустройство</t>
  </si>
  <si>
    <t>Мероприятия по организации уличного освещения, содержанию и ремонту объектов уличного освещения в рамках подпрограммы «Содержание уличного освещения Углеродовского городского поселения» муниципальной программы Углеродовского городского поселения</t>
  </si>
  <si>
    <t>«Благоустройство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</si>
  <si>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05 1 00 20120</t>
  </si>
  <si>
    <t>Мероприятия по содержанию и ремонту объектов благоустройства и мест общего пользования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</si>
  <si>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05 2 00 20140</t>
  </si>
  <si>
    <t>Культура, кинематография</t>
  </si>
  <si>
    <t>Культура</t>
  </si>
  <si>
    <r>
      <t>Расходы на обеспечение деятельности (оказание услуг) муниципальных учреждений Углеродовского городского поселения в рамках подпрограммы «Развитие культуры» муниципальной программы Углеродовского городского поселения</t>
    </r>
    <r>
      <rPr>
        <b/>
        <sz val="11"/>
        <color theme="1"/>
        <rFont val="Times New Roman"/>
        <family val="1"/>
        <charset val="204"/>
      </rPr>
      <t xml:space="preserve"> </t>
    </r>
    <r>
      <rPr>
        <sz val="11"/>
        <color theme="1"/>
        <rFont val="Times New Roman"/>
        <family val="1"/>
        <charset val="204"/>
      </rPr>
      <t>«Развитие культуры, физической культуры и спорта» (Субсидии бюджетным учреждениям)</t>
    </r>
  </si>
  <si>
    <t>02 1 00 00590</t>
  </si>
  <si>
    <t>Социальная политика</t>
  </si>
  <si>
    <t>Пенсионное обеспечение</t>
  </si>
  <si>
    <t>Расходы на социальную поддержку лиц из числа муниципальных служащих  Углеродовского городского  поселения, имеющих право на получение государственной пенсии за выслугу лет в рамках подпрограммы  «Социальная поддержка лиц из числа муниципальных служащих  Углеродовского городского  поселения, имеющих право на получение государственной пенсии за выслугу лет» муниципальной программы  Углеродовского городского  поселения «Муниципальная политика» (Публичные нормативные социальные выплаты гражданам)</t>
  </si>
  <si>
    <t>06 3 00 10010</t>
  </si>
  <si>
    <t>01</t>
  </si>
  <si>
    <t>04</t>
  </si>
  <si>
    <t>02</t>
  </si>
  <si>
    <t>03</t>
  </si>
  <si>
    <t>09</t>
  </si>
  <si>
    <t>05</t>
  </si>
  <si>
    <t>08</t>
  </si>
  <si>
    <t xml:space="preserve">Распределение бюджетных ассигнований по разделам, подразделам, целевым статьям </t>
  </si>
  <si>
    <t xml:space="preserve">(муниципальным программам Углеродовского городского поселения и непрограммным </t>
  </si>
  <si>
    <t>направлениям деятельности), группам и подгруппам  видов расходов классификации</t>
  </si>
  <si>
    <t>(тыс. рублей)</t>
  </si>
  <si>
    <t>Приложение 3</t>
  </si>
  <si>
    <t>к решению Собрания депутатов Углеродовского городского поселения</t>
  </si>
  <si>
    <t>12</t>
  </si>
  <si>
    <t>99 9  0020340</t>
  </si>
  <si>
    <t>Другие вопросы в области национальной экономики</t>
  </si>
  <si>
    <t>Мероприятия по фрмированию земельных учасков и оформлению их в муниципальную собственность по иным непрограммным расходам в рамках непрограммных расходов органа местного самоуправления Углеродовского городского поселения (иные закупки товаров , работ и услуг для обеспечения гсударственных (муниципальных)нужд</t>
  </si>
  <si>
    <t>2025 год</t>
  </si>
  <si>
    <t xml:space="preserve">Обеспечение деятельности финансовых, налоговых и таможенных органов  и органов финансового (финансово- бюджетного) надзора </t>
  </si>
  <si>
    <t>06</t>
  </si>
  <si>
    <t>99 9 00 85010</t>
  </si>
  <si>
    <t>Красносулинского района на 2024 год и на плановый 2025 и 2026 годов"</t>
  </si>
  <si>
    <t>расходов бюджетов на 2024 год и на плановый период 2025 и 2026 годов</t>
  </si>
  <si>
    <t>2026 год</t>
  </si>
  <si>
    <t>07 1 00 S3160</t>
  </si>
  <si>
    <t>13</t>
  </si>
  <si>
    <t>Обслуживание государственного (муниципального) внутреннего долга</t>
  </si>
  <si>
    <t>Обслуживание государственного (муниципального) долга</t>
  </si>
  <si>
    <t>99 2 00 90090</t>
  </si>
  <si>
    <t>Процентные платежи по обслуживанию муниципального долга Углеродовского городского поселения в рамках непрогаммного направления деятельности органа местного самоуправления Углеродовского городского поселения (Обслуживание муниципального долга)</t>
  </si>
  <si>
    <t xml:space="preserve"> Межбюджетные трансферты, перечисляемые из бюджета поселения бюджету Красносулинского района и направляемые на финансирование расходов, связанных с передачей осуществления части полномочий органа местного самоуправления муниципального образования "Углеродовского городского поселения"  органам местного самоуправления  муниципального образования "Красносулинский район" по иным непрограммным расходам в рамках непрограммных расходов органа местного самоуправления Углеродовского городского поселения (Иные межбюджетные трансферты)</t>
  </si>
  <si>
    <t>от  25.12.2023 №  118 "О бюджете Углеродовского городского поселения</t>
  </si>
  <si>
    <t>Расходы на обеспечение мероприятий по переселению граждан из многоквартирного аварийного жилищного фонда, признанного непригодным для проживания, аварийным и подлежащим сносу или реконструкции,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(Бюджетные инвестиции)</t>
  </si>
  <si>
    <t>07 1 00 20210</t>
  </si>
  <si>
    <t>Мероприятия на ликвидацию жилищного фонда, признанного аварийным и подлежащим сносу, включая разработку проектно-сметной документации и проведение достоверных сметных нормативов в рамках подпрограммы  «Оказание мер государственной поддержки в улучшении жилищных условий отдельным категориям граждан» муниципальной программы  Углеродовского городского поселения  «Обеспечение доступным и комфортным жильем населения Углеродовского городского поселения» (Иные закупки товаров, работ и услуг для обеспечения государственных (муниципальных) нужд)</t>
  </si>
  <si>
    <t xml:space="preserve">Углеродовского городского поселения от 25.12.2023 № 118 "О бюджете Углеродовского </t>
  </si>
  <si>
    <t>городского поселения Красносулинского района на 2024 год и на плановый период 2025 и 2026 годов"</t>
  </si>
  <si>
    <t>05 3 00 20190</t>
  </si>
  <si>
    <t>Иные мероприятия в сфере коммунального хозяйства в рамках подпрограммы "развитие жилищно-коммунального хозяйства Углеродовского городского поселения" муниципальной программы  Углеродовское городское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</si>
  <si>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07</t>
  </si>
  <si>
    <t>Повышение квалификации лиц, занятых в системе местного самоуправления, замещающих выборные муниципальные должности муниципальных служащих в рамках подпрограммы   «Развитие муниципального управления и муниципальной службы в Углеродовском городском поселении, повышение квалификации лиц, занятых в системе местного самоуправления» муниципальной программы Углеродовского городского поселения  «Муниципальная политика» (Иные закупки товаров, работ и услуг для обеспечения государственных (муниципальных) нужд)</t>
  </si>
  <si>
    <t>Образование</t>
  </si>
  <si>
    <t>Профессиональная подготовка, переподготовка и повышение квалификации</t>
  </si>
  <si>
    <t>05 2 00 20240</t>
  </si>
  <si>
    <t>Мероприятия по содержанию объектов благоустройства, санитарной очистке территории в рамках подпрограммы «Благоустройство территории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</si>
  <si>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05 3 00 85010</t>
  </si>
  <si>
    <t>Расходы за счет межбюджетных трансфер-тов из бюджета района на решение вопро-сов местного значения в рамках подпро-граммы «Развитие  жилищно-коммунального хозяйства Углеродовского городского поселения» муниципальной программы Углеродовского городского по-селения «Благоустройство территории и жилищно-коммунальное хозяйство» (Иные закупки товаров, работ и услуг для обеспе-чения государственных (муниципальных) нужд)</t>
  </si>
  <si>
    <t>к  решения Собрания депутатов Углеродовского городского поселения</t>
  </si>
  <si>
    <t>от  27.06.2024 № 138 "О внесении изменений в решение Собрания депутатов</t>
  </si>
</sst>
</file>

<file path=xl/styles.xml><?xml version="1.0" encoding="utf-8"?>
<styleSheet xmlns="http://schemas.openxmlformats.org/spreadsheetml/2006/main">
  <numFmts count="2">
    <numFmt numFmtId="164" formatCode="0.0"/>
    <numFmt numFmtId="165" formatCode="#,##0.0"/>
  </numFmts>
  <fonts count="10">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b/>
      <sz val="11"/>
      <color rgb="FF000000"/>
      <name val="Times New Roman"/>
      <family val="1"/>
      <charset val="204"/>
    </font>
    <font>
      <b/>
      <sz val="11"/>
      <color theme="1"/>
      <name val="Times New Roman"/>
      <family val="1"/>
      <charset val="204"/>
    </font>
    <font>
      <sz val="11"/>
      <color theme="1"/>
      <name val="Times New Roman"/>
      <family val="1"/>
      <charset val="204"/>
    </font>
    <font>
      <sz val="11"/>
      <color rgb="FF000000"/>
      <name val="Times New Roman"/>
      <family val="1"/>
      <charset val="204"/>
    </font>
    <font>
      <sz val="12"/>
      <color rgb="FF000000"/>
      <name val="Times New Roman"/>
      <family val="1"/>
      <charset val="204"/>
    </font>
    <font>
      <b/>
      <sz val="14"/>
      <color theme="1"/>
      <name val="Times New Roman"/>
      <family val="1"/>
      <charset val="204"/>
    </font>
  </fonts>
  <fills count="3">
    <fill>
      <patternFill patternType="none"/>
    </fill>
    <fill>
      <patternFill patternType="gray125"/>
    </fill>
    <fill>
      <patternFill patternType="solid">
        <fgColor rgb="FFFFFFFF"/>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top/>
      <bottom style="medium">
        <color indexed="64"/>
      </bottom>
      <diagonal/>
    </border>
  </borders>
  <cellStyleXfs count="1">
    <xf numFmtId="0" fontId="0" fillId="0" borderId="0"/>
  </cellStyleXfs>
  <cellXfs count="189">
    <xf numFmtId="0" fontId="0" fillId="0" borderId="0" xfId="0"/>
    <xf numFmtId="0" fontId="5" fillId="0" borderId="5" xfId="0" applyFont="1" applyBorder="1" applyAlignment="1">
      <alignment horizontal="center" wrapText="1"/>
    </xf>
    <xf numFmtId="0" fontId="5" fillId="0" borderId="3" xfId="0" applyFont="1" applyBorder="1" applyAlignment="1">
      <alignment wrapText="1"/>
    </xf>
    <xf numFmtId="0" fontId="5" fillId="0" borderId="3" xfId="0" applyFont="1" applyBorder="1" applyAlignment="1">
      <alignment vertical="top" wrapText="1"/>
    </xf>
    <xf numFmtId="0" fontId="2" fillId="0" borderId="5" xfId="0" applyFont="1" applyBorder="1" applyAlignment="1">
      <alignment horizontal="center" wrapText="1"/>
    </xf>
    <xf numFmtId="0" fontId="1" fillId="0" borderId="7" xfId="0" applyFont="1" applyBorder="1" applyAlignment="1">
      <alignment horizontal="center" wrapText="1"/>
    </xf>
    <xf numFmtId="0" fontId="6" fillId="0" borderId="5" xfId="0" applyFont="1" applyBorder="1" applyAlignment="1">
      <alignment horizontal="center" wrapText="1"/>
    </xf>
    <xf numFmtId="0" fontId="2" fillId="2" borderId="7" xfId="0" applyFont="1" applyFill="1" applyBorder="1" applyAlignment="1">
      <alignment horizontal="center" wrapText="1"/>
    </xf>
    <xf numFmtId="0" fontId="5" fillId="2" borderId="5" xfId="0" applyFont="1" applyFill="1" applyBorder="1" applyAlignment="1">
      <alignment horizontal="center" wrapText="1"/>
    </xf>
    <xf numFmtId="0" fontId="6" fillId="0" borderId="3" xfId="0" applyFont="1" applyBorder="1" applyAlignment="1">
      <alignment wrapText="1"/>
    </xf>
    <xf numFmtId="0" fontId="6" fillId="0" borderId="9" xfId="0" applyFont="1" applyBorder="1" applyAlignment="1">
      <alignment wrapText="1"/>
    </xf>
    <xf numFmtId="0" fontId="0" fillId="0" borderId="0" xfId="0" applyAlignment="1">
      <alignment horizontal="left"/>
    </xf>
    <xf numFmtId="0" fontId="6" fillId="2" borderId="9" xfId="0" applyFont="1" applyFill="1" applyBorder="1" applyAlignment="1">
      <alignment horizontal="left" wrapText="1"/>
    </xf>
    <xf numFmtId="0" fontId="1" fillId="2" borderId="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9" xfId="0" applyFont="1" applyBorder="1" applyAlignment="1">
      <alignment vertical="top" wrapText="1"/>
    </xf>
    <xf numFmtId="0" fontId="2" fillId="0" borderId="4" xfId="0" applyFont="1" applyBorder="1" applyAlignment="1">
      <alignment horizontal="center" wrapText="1"/>
    </xf>
    <xf numFmtId="0" fontId="7" fillId="0" borderId="5" xfId="0" applyFont="1" applyBorder="1" applyAlignment="1">
      <alignment horizontal="center" wrapText="1"/>
    </xf>
    <xf numFmtId="0" fontId="8" fillId="0" borderId="5" xfId="0" applyFont="1" applyBorder="1" applyAlignment="1">
      <alignment horizontal="center" wrapText="1"/>
    </xf>
    <xf numFmtId="0" fontId="2" fillId="0" borderId="5" xfId="0" applyFont="1" applyBorder="1" applyAlignment="1">
      <alignment horizontal="center" vertical="top" wrapText="1"/>
    </xf>
    <xf numFmtId="49" fontId="6" fillId="0" borderId="5" xfId="0" applyNumberFormat="1" applyFont="1" applyBorder="1" applyAlignment="1">
      <alignment horizontal="center" wrapText="1"/>
    </xf>
    <xf numFmtId="49" fontId="5" fillId="0" borderId="5" xfId="0" applyNumberFormat="1" applyFont="1" applyBorder="1" applyAlignment="1">
      <alignment horizontal="center" wrapText="1"/>
    </xf>
    <xf numFmtId="49" fontId="6" fillId="0" borderId="3" xfId="0" applyNumberFormat="1" applyFont="1" applyBorder="1" applyAlignment="1">
      <alignment horizontal="center" wrapText="1"/>
    </xf>
    <xf numFmtId="49" fontId="6" fillId="2" borderId="3" xfId="0" applyNumberFormat="1" applyFont="1" applyFill="1" applyBorder="1" applyAlignment="1">
      <alignment horizontal="center" vertical="center" wrapText="1"/>
    </xf>
    <xf numFmtId="49" fontId="6" fillId="0" borderId="5"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0" fontId="2" fillId="0" borderId="5" xfId="0" applyFont="1" applyBorder="1" applyAlignment="1">
      <alignment horizontal="center" vertical="center" wrapText="1"/>
    </xf>
    <xf numFmtId="49" fontId="5" fillId="0" borderId="5" xfId="0" applyNumberFormat="1" applyFont="1" applyBorder="1" applyAlignment="1">
      <alignment horizontal="center" vertical="top" wrapText="1"/>
    </xf>
    <xf numFmtId="164" fontId="6" fillId="0" borderId="5" xfId="0" applyNumberFormat="1" applyFont="1" applyBorder="1" applyAlignment="1">
      <alignment horizontal="center" wrapText="1"/>
    </xf>
    <xf numFmtId="0" fontId="5" fillId="0" borderId="1" xfId="0" applyFont="1" applyBorder="1" applyAlignment="1">
      <alignment horizontal="left" wrapText="1"/>
    </xf>
    <xf numFmtId="164" fontId="6" fillId="0" borderId="5" xfId="0" applyNumberFormat="1" applyFont="1" applyBorder="1" applyAlignment="1">
      <alignment horizontal="center" vertical="center" wrapText="1"/>
    </xf>
    <xf numFmtId="49" fontId="6" fillId="0" borderId="1" xfId="0" applyNumberFormat="1" applyFont="1" applyBorder="1" applyAlignment="1">
      <alignment horizontal="center" wrapText="1"/>
    </xf>
    <xf numFmtId="164" fontId="6" fillId="2" borderId="5" xfId="0" applyNumberFormat="1" applyFont="1" applyFill="1" applyBorder="1" applyAlignment="1">
      <alignment horizontal="center" vertical="center" wrapText="1"/>
    </xf>
    <xf numFmtId="164" fontId="7" fillId="0" borderId="5" xfId="0" applyNumberFormat="1" applyFont="1" applyBorder="1" applyAlignment="1">
      <alignment horizontal="center" wrapText="1"/>
    </xf>
    <xf numFmtId="2" fontId="0" fillId="0" borderId="0" xfId="0" applyNumberFormat="1"/>
    <xf numFmtId="0" fontId="0" fillId="0" borderId="0" xfId="0" applyAlignment="1">
      <alignment horizontal="center"/>
    </xf>
    <xf numFmtId="164" fontId="1" fillId="0" borderId="0" xfId="0" applyNumberFormat="1" applyFont="1" applyAlignment="1">
      <alignment wrapText="1"/>
    </xf>
    <xf numFmtId="164" fontId="0" fillId="0" borderId="0" xfId="0" applyNumberFormat="1"/>
    <xf numFmtId="164" fontId="0" fillId="0" borderId="0" xfId="0" applyNumberFormat="1" applyAlignment="1">
      <alignment vertical="center"/>
    </xf>
    <xf numFmtId="164" fontId="5" fillId="0" borderId="5" xfId="0" applyNumberFormat="1" applyFont="1" applyBorder="1" applyAlignment="1">
      <alignment horizontal="center" vertical="center" wrapText="1"/>
    </xf>
    <xf numFmtId="164" fontId="5" fillId="0" borderId="4" xfId="0" applyNumberFormat="1" applyFont="1" applyBorder="1" applyAlignment="1">
      <alignment horizontal="center" wrapText="1"/>
    </xf>
    <xf numFmtId="164" fontId="4" fillId="0" borderId="5" xfId="0" applyNumberFormat="1" applyFont="1" applyBorder="1" applyAlignment="1">
      <alignment horizontal="center" wrapText="1"/>
    </xf>
    <xf numFmtId="164" fontId="5" fillId="0" borderId="5" xfId="0" applyNumberFormat="1" applyFont="1" applyBorder="1" applyAlignment="1">
      <alignment horizontal="center" vertical="top" wrapText="1"/>
    </xf>
    <xf numFmtId="49" fontId="6" fillId="0" borderId="6" xfId="0" applyNumberFormat="1" applyFont="1" applyBorder="1" applyAlignment="1">
      <alignment horizontal="center" vertical="center" wrapText="1"/>
    </xf>
    <xf numFmtId="164" fontId="6" fillId="0" borderId="11" xfId="0" applyNumberFormat="1" applyFont="1" applyBorder="1" applyAlignment="1">
      <alignment horizontal="center" vertical="center" wrapText="1"/>
    </xf>
    <xf numFmtId="164" fontId="6" fillId="0" borderId="7"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5" fillId="0" borderId="9" xfId="0" applyFont="1" applyBorder="1" applyAlignment="1">
      <alignment vertical="top" wrapText="1"/>
    </xf>
    <xf numFmtId="164" fontId="5" fillId="0" borderId="11" xfId="0" applyNumberFormat="1" applyFont="1" applyBorder="1" applyAlignment="1">
      <alignment horizontal="center" vertical="center" wrapText="1"/>
    </xf>
    <xf numFmtId="164" fontId="5" fillId="0" borderId="2" xfId="0" applyNumberFormat="1" applyFont="1" applyBorder="1" applyAlignment="1">
      <alignment horizontal="center" vertical="center" wrapText="1"/>
    </xf>
    <xf numFmtId="49" fontId="5" fillId="0" borderId="7" xfId="0" applyNumberFormat="1" applyFont="1" applyBorder="1" applyAlignment="1">
      <alignment horizontal="center" vertical="center" wrapText="1"/>
    </xf>
    <xf numFmtId="0" fontId="5" fillId="0" borderId="7" xfId="0" applyFont="1" applyBorder="1" applyAlignment="1">
      <alignment horizontal="center" vertical="center" wrapText="1"/>
    </xf>
    <xf numFmtId="49" fontId="2" fillId="0" borderId="5" xfId="0" applyNumberFormat="1" applyFont="1" applyBorder="1" applyAlignment="1">
      <alignment horizontal="center" wrapText="1"/>
    </xf>
    <xf numFmtId="0" fontId="6" fillId="0" borderId="4" xfId="0" applyFont="1" applyBorder="1" applyAlignment="1">
      <alignment horizontal="center" vertical="center" wrapText="1"/>
    </xf>
    <xf numFmtId="49" fontId="6" fillId="0" borderId="8" xfId="0"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164" fontId="5" fillId="0" borderId="5" xfId="0" applyNumberFormat="1" applyFont="1" applyBorder="1" applyAlignment="1">
      <alignment horizontal="center" wrapText="1"/>
    </xf>
    <xf numFmtId="4" fontId="5" fillId="0" borderId="5" xfId="0" applyNumberFormat="1" applyFont="1" applyBorder="1" applyAlignment="1">
      <alignment horizontal="center" wrapText="1"/>
    </xf>
    <xf numFmtId="0" fontId="6" fillId="0" borderId="3" xfId="0" applyFont="1" applyBorder="1" applyAlignment="1">
      <alignment vertical="top" wrapText="1"/>
    </xf>
    <xf numFmtId="0" fontId="6" fillId="0" borderId="3" xfId="0" applyFont="1" applyBorder="1" applyAlignment="1">
      <alignment vertical="top" wrapText="1"/>
    </xf>
    <xf numFmtId="0" fontId="6" fillId="0" borderId="6" xfId="0" applyFont="1" applyBorder="1" applyAlignment="1">
      <alignment vertical="top" wrapText="1"/>
    </xf>
    <xf numFmtId="164" fontId="6" fillId="0" borderId="8" xfId="0" applyNumberFormat="1" applyFont="1" applyBorder="1" applyAlignment="1">
      <alignment horizontal="center" wrapText="1"/>
    </xf>
    <xf numFmtId="164" fontId="6" fillId="0" borderId="4" xfId="0" applyNumberFormat="1" applyFont="1" applyBorder="1" applyAlignment="1">
      <alignment horizontal="center" wrapText="1"/>
    </xf>
    <xf numFmtId="0" fontId="6" fillId="0" borderId="3" xfId="0" applyFont="1" applyBorder="1" applyAlignment="1">
      <alignment vertical="top" wrapText="1"/>
    </xf>
    <xf numFmtId="0" fontId="6" fillId="0" borderId="3" xfId="0" applyFont="1" applyBorder="1" applyAlignment="1">
      <alignment vertical="top" wrapText="1"/>
    </xf>
    <xf numFmtId="0" fontId="6" fillId="0" borderId="0" xfId="0" applyFont="1"/>
    <xf numFmtId="49" fontId="6" fillId="0" borderId="7" xfId="0" applyNumberFormat="1" applyFont="1" applyBorder="1" applyAlignment="1">
      <alignment horizontal="center" wrapText="1"/>
    </xf>
    <xf numFmtId="0" fontId="6" fillId="0" borderId="7" xfId="0" applyFont="1" applyBorder="1" applyAlignment="1">
      <alignment horizontal="center" wrapText="1"/>
    </xf>
    <xf numFmtId="164" fontId="6" fillId="0" borderId="7" xfId="0" applyNumberFormat="1" applyFont="1" applyBorder="1" applyAlignment="1">
      <alignment horizontal="center" wrapText="1"/>
    </xf>
    <xf numFmtId="0" fontId="6" fillId="0" borderId="3" xfId="0" applyFont="1" applyBorder="1" applyAlignment="1">
      <alignment vertical="top" wrapText="1"/>
    </xf>
    <xf numFmtId="0" fontId="6" fillId="0" borderId="6" xfId="0" applyNumberFormat="1" applyFont="1" applyBorder="1" applyAlignment="1">
      <alignment vertical="top" wrapText="1"/>
    </xf>
    <xf numFmtId="0" fontId="6" fillId="0" borderId="3" xfId="0" applyFont="1" applyBorder="1" applyAlignment="1">
      <alignment vertical="top" wrapText="1"/>
    </xf>
    <xf numFmtId="0" fontId="6" fillId="0" borderId="3" xfId="0" applyFont="1" applyBorder="1" applyAlignment="1">
      <alignment wrapText="1"/>
    </xf>
    <xf numFmtId="0" fontId="5" fillId="2" borderId="2" xfId="0" applyFont="1" applyFill="1" applyBorder="1" applyAlignment="1">
      <alignment horizontal="left" wrapText="1"/>
    </xf>
    <xf numFmtId="0" fontId="5" fillId="2" borderId="3" xfId="0" applyFont="1" applyFill="1" applyBorder="1" applyAlignment="1">
      <alignment horizontal="left"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5" fillId="0" borderId="0" xfId="0" applyFont="1" applyAlignment="1">
      <alignment horizontal="right"/>
    </xf>
    <xf numFmtId="0" fontId="6" fillId="0" borderId="0" xfId="0" applyFont="1" applyAlignment="1">
      <alignment horizontal="right"/>
    </xf>
    <xf numFmtId="0" fontId="0" fillId="0" borderId="0" xfId="0" applyAlignment="1">
      <alignment horizontal="center"/>
    </xf>
    <xf numFmtId="164" fontId="6" fillId="0" borderId="2" xfId="0" applyNumberFormat="1" applyFont="1" applyBorder="1" applyAlignment="1">
      <alignment horizontal="center" wrapText="1"/>
    </xf>
    <xf numFmtId="164" fontId="6" fillId="0" borderId="3" xfId="0" applyNumberFormat="1" applyFont="1" applyBorder="1" applyAlignment="1">
      <alignment horizontal="center" wrapText="1"/>
    </xf>
    <xf numFmtId="165" fontId="6" fillId="0" borderId="2" xfId="0" applyNumberFormat="1" applyFont="1" applyBorder="1" applyAlignment="1">
      <alignment horizontal="center" wrapText="1"/>
    </xf>
    <xf numFmtId="165" fontId="6" fillId="0" borderId="3" xfId="0" applyNumberFormat="1" applyFont="1" applyBorder="1" applyAlignment="1">
      <alignment horizontal="center" wrapText="1"/>
    </xf>
    <xf numFmtId="0" fontId="6" fillId="0" borderId="2" xfId="0" applyFont="1" applyBorder="1" applyAlignment="1">
      <alignment vertical="top" wrapText="1"/>
    </xf>
    <xf numFmtId="0" fontId="6" fillId="0" borderId="3" xfId="0" applyFont="1" applyBorder="1" applyAlignment="1">
      <alignment vertical="top" wrapText="1"/>
    </xf>
    <xf numFmtId="49" fontId="6" fillId="0" borderId="2" xfId="0" applyNumberFormat="1" applyFont="1" applyBorder="1" applyAlignment="1">
      <alignment horizontal="center" wrapText="1"/>
    </xf>
    <xf numFmtId="49" fontId="6" fillId="0" borderId="3" xfId="0" applyNumberFormat="1" applyFont="1" applyBorder="1" applyAlignment="1">
      <alignment horizontal="center" wrapText="1"/>
    </xf>
    <xf numFmtId="0" fontId="6" fillId="0" borderId="2" xfId="0" applyFont="1" applyBorder="1" applyAlignment="1">
      <alignment horizontal="center" wrapText="1"/>
    </xf>
    <xf numFmtId="0" fontId="6" fillId="0" borderId="3" xfId="0" applyFont="1" applyBorder="1" applyAlignment="1">
      <alignment horizontal="center" wrapText="1"/>
    </xf>
    <xf numFmtId="49" fontId="5" fillId="0" borderId="2" xfId="0" applyNumberFormat="1" applyFont="1" applyBorder="1" applyAlignment="1">
      <alignment horizontal="center" wrapText="1"/>
    </xf>
    <xf numFmtId="49" fontId="5" fillId="0" borderId="3" xfId="0" applyNumberFormat="1" applyFont="1" applyBorder="1" applyAlignment="1">
      <alignment horizontal="center" wrapText="1"/>
    </xf>
    <xf numFmtId="164" fontId="5" fillId="0" borderId="2" xfId="0" applyNumberFormat="1" applyFont="1" applyBorder="1" applyAlignment="1">
      <alignment horizontal="center" wrapText="1"/>
    </xf>
    <xf numFmtId="164" fontId="5" fillId="0" borderId="3" xfId="0" applyNumberFormat="1" applyFont="1" applyBorder="1" applyAlignment="1">
      <alignment horizontal="center" wrapText="1"/>
    </xf>
    <xf numFmtId="0" fontId="2" fillId="2" borderId="2" xfId="0" applyFont="1" applyFill="1" applyBorder="1" applyAlignment="1">
      <alignment horizontal="center" wrapText="1"/>
    </xf>
    <xf numFmtId="0" fontId="2" fillId="2" borderId="3" xfId="0" applyFont="1" applyFill="1" applyBorder="1" applyAlignment="1">
      <alignment horizontal="center" wrapText="1"/>
    </xf>
    <xf numFmtId="164" fontId="5" fillId="2" borderId="2" xfId="0" applyNumberFormat="1" applyFont="1" applyFill="1" applyBorder="1" applyAlignment="1">
      <alignment horizontal="center" wrapText="1"/>
    </xf>
    <xf numFmtId="164" fontId="5" fillId="2" borderId="3" xfId="0" applyNumberFormat="1" applyFont="1" applyFill="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5" fillId="0" borderId="3" xfId="0" applyFont="1" applyBorder="1" applyAlignment="1">
      <alignment horizontal="center" wrapText="1"/>
    </xf>
    <xf numFmtId="0" fontId="5" fillId="0" borderId="2" xfId="0" applyFont="1" applyBorder="1" applyAlignment="1">
      <alignment horizontal="center" wrapText="1"/>
    </xf>
    <xf numFmtId="0" fontId="3" fillId="0" borderId="2" xfId="0" applyFont="1" applyBorder="1" applyAlignment="1">
      <alignment horizontal="center" wrapText="1"/>
    </xf>
    <xf numFmtId="0" fontId="3" fillId="0" borderId="3" xfId="0" applyFont="1" applyBorder="1" applyAlignment="1">
      <alignment horizontal="center" wrapText="1"/>
    </xf>
    <xf numFmtId="164" fontId="4" fillId="0" borderId="2" xfId="0" applyNumberFormat="1" applyFont="1" applyBorder="1" applyAlignment="1">
      <alignment horizontal="justify" wrapText="1"/>
    </xf>
    <xf numFmtId="164" fontId="4" fillId="0" borderId="3" xfId="0" applyNumberFormat="1" applyFont="1" applyBorder="1" applyAlignment="1">
      <alignment horizontal="justify" wrapText="1"/>
    </xf>
    <xf numFmtId="0" fontId="5" fillId="0" borderId="2" xfId="0" applyFont="1" applyBorder="1" applyAlignment="1">
      <alignment horizontal="left" vertical="top"/>
    </xf>
    <xf numFmtId="0" fontId="5" fillId="0" borderId="3" xfId="0" applyFont="1" applyBorder="1" applyAlignment="1">
      <alignment horizontal="left" vertical="top"/>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6" fillId="2" borderId="2" xfId="0" applyFont="1" applyFill="1" applyBorder="1" applyAlignment="1">
      <alignment vertical="top" wrapText="1"/>
    </xf>
    <xf numFmtId="0" fontId="6" fillId="2" borderId="3" xfId="0" applyFont="1" applyFill="1" applyBorder="1" applyAlignment="1">
      <alignment vertical="top" wrapText="1"/>
    </xf>
    <xf numFmtId="0" fontId="6" fillId="2" borderId="2" xfId="0" applyFont="1" applyFill="1" applyBorder="1" applyAlignment="1">
      <alignment wrapText="1"/>
    </xf>
    <xf numFmtId="0" fontId="6" fillId="2" borderId="3" xfId="0" applyFont="1" applyFill="1" applyBorder="1" applyAlignment="1">
      <alignment wrapText="1"/>
    </xf>
    <xf numFmtId="164" fontId="6" fillId="0" borderId="2"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164" fontId="6" fillId="2" borderId="2" xfId="0" applyNumberFormat="1" applyFont="1" applyFill="1" applyBorder="1" applyAlignment="1">
      <alignment horizontal="center" vertical="center" wrapText="1"/>
    </xf>
    <xf numFmtId="164" fontId="6" fillId="2" borderId="3" xfId="0" applyNumberFormat="1" applyFont="1" applyFill="1" applyBorder="1" applyAlignment="1">
      <alignment horizontal="center" vertical="center" wrapText="1"/>
    </xf>
    <xf numFmtId="49" fontId="6" fillId="2" borderId="2" xfId="0" applyNumberFormat="1" applyFont="1" applyFill="1" applyBorder="1" applyAlignment="1">
      <alignment horizontal="center" vertical="center" wrapText="1"/>
    </xf>
    <xf numFmtId="49" fontId="6" fillId="2" borderId="6" xfId="0" applyNumberFormat="1"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0" fontId="6" fillId="2" borderId="6" xfId="0" applyFont="1" applyFill="1" applyBorder="1" applyAlignment="1">
      <alignment horizontal="center" vertical="center" wrapText="1"/>
    </xf>
    <xf numFmtId="164" fontId="6" fillId="0" borderId="6" xfId="0" applyNumberFormat="1" applyFont="1" applyBorder="1" applyAlignment="1">
      <alignment horizontal="center" vertical="center" wrapText="1"/>
    </xf>
    <xf numFmtId="0" fontId="5" fillId="0" borderId="2" xfId="0" applyFont="1" applyBorder="1" applyAlignment="1">
      <alignment horizontal="left" vertical="top" wrapText="1"/>
    </xf>
    <xf numFmtId="0" fontId="5" fillId="0" borderId="3" xfId="0" applyFont="1" applyBorder="1" applyAlignment="1">
      <alignment horizontal="left" vertical="top" wrapText="1"/>
    </xf>
    <xf numFmtId="0" fontId="5" fillId="0" borderId="2" xfId="0" applyFont="1" applyBorder="1" applyAlignment="1">
      <alignment horizontal="left" wrapText="1"/>
    </xf>
    <xf numFmtId="0" fontId="5" fillId="0" borderId="3" xfId="0" applyFont="1" applyBorder="1" applyAlignment="1">
      <alignment horizontal="left" wrapText="1"/>
    </xf>
    <xf numFmtId="164" fontId="6" fillId="0" borderId="8" xfId="0" applyNumberFormat="1" applyFont="1" applyBorder="1" applyAlignment="1">
      <alignment horizontal="center" wrapText="1"/>
    </xf>
    <xf numFmtId="164" fontId="6" fillId="0" borderId="4" xfId="0" applyNumberFormat="1" applyFont="1" applyBorder="1" applyAlignment="1">
      <alignment horizont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164" fontId="7" fillId="0" borderId="8" xfId="0" applyNumberFormat="1" applyFont="1" applyBorder="1" applyAlignment="1">
      <alignment horizontal="center" wrapText="1"/>
    </xf>
    <xf numFmtId="164" fontId="7" fillId="0" borderId="4" xfId="0" applyNumberFormat="1" applyFont="1" applyBorder="1" applyAlignment="1">
      <alignment horizontal="center" wrapText="1"/>
    </xf>
    <xf numFmtId="164" fontId="5" fillId="0" borderId="9" xfId="0" applyNumberFormat="1" applyFont="1" applyBorder="1" applyAlignment="1">
      <alignment horizontal="center" wrapText="1"/>
    </xf>
    <xf numFmtId="164" fontId="5" fillId="0" borderId="4" xfId="0" applyNumberFormat="1" applyFont="1" applyBorder="1" applyAlignment="1">
      <alignment horizontal="center" wrapText="1"/>
    </xf>
    <xf numFmtId="0" fontId="5" fillId="0" borderId="2" xfId="0" applyFont="1" applyBorder="1" applyAlignment="1">
      <alignment horizontal="center"/>
    </xf>
    <xf numFmtId="0" fontId="5" fillId="0" borderId="3" xfId="0" applyFont="1" applyBorder="1" applyAlignment="1">
      <alignment horizontal="center"/>
    </xf>
    <xf numFmtId="49" fontId="6" fillId="0" borderId="2" xfId="0" applyNumberFormat="1" applyFont="1" applyBorder="1" applyAlignment="1">
      <alignment horizontal="center" vertical="center" wrapText="1"/>
    </xf>
    <xf numFmtId="49" fontId="6" fillId="0" borderId="3" xfId="0" applyNumberFormat="1" applyFont="1" applyBorder="1" applyAlignment="1">
      <alignment horizontal="center" vertical="center" wrapText="1"/>
    </xf>
    <xf numFmtId="49" fontId="5" fillId="0" borderId="6" xfId="0" applyNumberFormat="1" applyFont="1" applyBorder="1" applyAlignment="1">
      <alignment horizontal="center" wrapText="1"/>
    </xf>
    <xf numFmtId="0" fontId="2" fillId="0" borderId="6" xfId="0" applyFont="1" applyBorder="1" applyAlignment="1">
      <alignment horizontal="center" wrapText="1"/>
    </xf>
    <xf numFmtId="0" fontId="5" fillId="0" borderId="2" xfId="0" applyFont="1" applyBorder="1" applyAlignment="1">
      <alignment horizontal="center" vertical="top" wrapText="1"/>
    </xf>
    <xf numFmtId="0" fontId="5" fillId="0" borderId="3" xfId="0" applyFont="1" applyBorder="1" applyAlignment="1">
      <alignment horizontal="center" vertical="top" wrapText="1"/>
    </xf>
    <xf numFmtId="0" fontId="6" fillId="0" borderId="2" xfId="0" applyFont="1" applyBorder="1" applyAlignment="1">
      <alignment horizontal="justify" vertical="top" wrapText="1"/>
    </xf>
    <xf numFmtId="0" fontId="6" fillId="0" borderId="3" xfId="0" applyFont="1" applyBorder="1" applyAlignment="1">
      <alignment horizontal="justify" vertical="top" wrapText="1"/>
    </xf>
    <xf numFmtId="0" fontId="5" fillId="0" borderId="2" xfId="0" applyFont="1" applyBorder="1" applyAlignment="1">
      <alignment vertical="top" wrapText="1"/>
    </xf>
    <xf numFmtId="0" fontId="5" fillId="0" borderId="3" xfId="0" applyFont="1" applyBorder="1" applyAlignment="1">
      <alignment vertical="top" wrapText="1"/>
    </xf>
    <xf numFmtId="164" fontId="5" fillId="0" borderId="2" xfId="0" applyNumberFormat="1" applyFont="1" applyBorder="1" applyAlignment="1">
      <alignment horizontal="right" wrapText="1"/>
    </xf>
    <xf numFmtId="164" fontId="5" fillId="0" borderId="3" xfId="0" applyNumberFormat="1" applyFont="1" applyBorder="1" applyAlignment="1">
      <alignment horizontal="right"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0" fontId="5" fillId="0" borderId="2" xfId="0" applyFont="1" applyBorder="1"/>
    <xf numFmtId="0" fontId="5" fillId="0" borderId="3" xfId="0" applyFont="1" applyBorder="1"/>
    <xf numFmtId="164" fontId="5" fillId="0" borderId="2" xfId="0" applyNumberFormat="1" applyFont="1" applyBorder="1" applyAlignment="1">
      <alignment horizontal="center" vertical="top" wrapText="1"/>
    </xf>
    <xf numFmtId="164" fontId="5" fillId="0" borderId="3" xfId="0" applyNumberFormat="1" applyFont="1" applyBorder="1" applyAlignment="1">
      <alignment horizontal="center" vertical="top" wrapText="1"/>
    </xf>
    <xf numFmtId="164" fontId="6" fillId="0" borderId="2" xfId="0" applyNumberFormat="1" applyFont="1" applyBorder="1" applyAlignment="1">
      <alignment horizontal="center" vertical="top" wrapText="1"/>
    </xf>
    <xf numFmtId="164" fontId="6" fillId="0" borderId="3" xfId="0" applyNumberFormat="1" applyFont="1" applyBorder="1" applyAlignment="1">
      <alignment horizontal="center" vertical="top" wrapText="1"/>
    </xf>
    <xf numFmtId="0" fontId="6" fillId="0" borderId="2" xfId="0" applyFont="1" applyBorder="1" applyAlignment="1">
      <alignment wrapText="1"/>
    </xf>
    <xf numFmtId="0" fontId="6" fillId="0" borderId="3" xfId="0" applyFont="1" applyBorder="1" applyAlignment="1">
      <alignment wrapText="1"/>
    </xf>
    <xf numFmtId="49" fontId="6" fillId="0" borderId="6" xfId="0" applyNumberFormat="1" applyFont="1" applyBorder="1" applyAlignment="1">
      <alignment horizontal="center" wrapText="1"/>
    </xf>
    <xf numFmtId="0" fontId="6" fillId="0" borderId="6" xfId="0" applyFont="1" applyBorder="1" applyAlignment="1">
      <alignment horizontal="center" wrapText="1"/>
    </xf>
    <xf numFmtId="164" fontId="6" fillId="0" borderId="6" xfId="0" applyNumberFormat="1" applyFont="1" applyBorder="1" applyAlignment="1">
      <alignment horizontal="center" wrapText="1"/>
    </xf>
    <xf numFmtId="0" fontId="4" fillId="0" borderId="2" xfId="0" applyFont="1" applyBorder="1" applyAlignment="1">
      <alignment horizontal="center" wrapText="1"/>
    </xf>
    <xf numFmtId="0" fontId="4" fillId="0" borderId="3" xfId="0" applyFont="1" applyBorder="1" applyAlignment="1">
      <alignment horizontal="center" wrapText="1"/>
    </xf>
    <xf numFmtId="49" fontId="5" fillId="2" borderId="2" xfId="0" applyNumberFormat="1" applyFont="1" applyFill="1" applyBorder="1" applyAlignment="1">
      <alignment horizontal="center" wrapText="1"/>
    </xf>
    <xf numFmtId="49" fontId="5" fillId="2" borderId="3" xfId="0" applyNumberFormat="1" applyFont="1" applyFill="1" applyBorder="1" applyAlignment="1">
      <alignment horizontal="center" wrapText="1"/>
    </xf>
    <xf numFmtId="0" fontId="9" fillId="0" borderId="0" xfId="0" applyFont="1" applyAlignment="1">
      <alignment horizontal="center"/>
    </xf>
    <xf numFmtId="0" fontId="6" fillId="0" borderId="11" xfId="0" applyFont="1" applyBorder="1" applyAlignment="1">
      <alignment horizontal="center"/>
    </xf>
    <xf numFmtId="0" fontId="6" fillId="2" borderId="6" xfId="0" applyFont="1" applyFill="1" applyBorder="1" applyAlignment="1">
      <alignment vertical="top" wrapText="1"/>
    </xf>
    <xf numFmtId="164" fontId="6" fillId="2" borderId="6" xfId="0" applyNumberFormat="1"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6" xfId="0" applyFont="1" applyBorder="1" applyAlignment="1">
      <alignment vertical="top" wrapText="1"/>
    </xf>
    <xf numFmtId="49" fontId="6" fillId="0" borderId="6" xfId="0" applyNumberFormat="1" applyFont="1" applyBorder="1" applyAlignment="1">
      <alignment horizontal="center" vertical="center" wrapText="1"/>
    </xf>
    <xf numFmtId="0" fontId="0" fillId="0" borderId="7" xfId="0" applyBorder="1" applyAlignment="1">
      <alignment horizontal="center"/>
    </xf>
    <xf numFmtId="0" fontId="5" fillId="0" borderId="0" xfId="0" applyFont="1" applyAlignment="1">
      <alignment horizontal="center"/>
    </xf>
    <xf numFmtId="0" fontId="6" fillId="0" borderId="0" xfId="0" applyFont="1" applyAlignment="1">
      <alignment horizontal="center"/>
    </xf>
    <xf numFmtId="164" fontId="4" fillId="0" borderId="8" xfId="0" applyNumberFormat="1" applyFont="1" applyBorder="1" applyAlignment="1">
      <alignment horizontal="center" wrapText="1"/>
    </xf>
    <xf numFmtId="164" fontId="4" fillId="0" borderId="4" xfId="0" applyNumberFormat="1" applyFont="1" applyBorder="1" applyAlignment="1">
      <alignment horizontal="center" wrapText="1"/>
    </xf>
    <xf numFmtId="164" fontId="1" fillId="0" borderId="10" xfId="0" applyNumberFormat="1" applyFont="1" applyBorder="1" applyAlignment="1">
      <alignment wrapText="1"/>
    </xf>
    <xf numFmtId="0" fontId="5" fillId="0" borderId="2" xfId="0" applyFont="1" applyFill="1" applyBorder="1"/>
    <xf numFmtId="0" fontId="5" fillId="0" borderId="3" xfId="0" applyFont="1" applyFill="1" applyBorder="1"/>
    <xf numFmtId="0" fontId="5" fillId="0" borderId="2" xfId="0" applyFont="1" applyFill="1" applyBorder="1" applyAlignment="1">
      <alignment vertical="top" wrapText="1"/>
    </xf>
    <xf numFmtId="0" fontId="5" fillId="0" borderId="3" xfId="0" applyFont="1" applyFill="1" applyBorder="1" applyAlignment="1">
      <alignment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118"/>
  <sheetViews>
    <sheetView tabSelected="1" view="pageBreakPreview" zoomScaleNormal="100" zoomScaleSheetLayoutView="100" workbookViewId="0">
      <selection activeCell="D9" sqref="D9:I9"/>
    </sheetView>
  </sheetViews>
  <sheetFormatPr defaultRowHeight="15"/>
  <cols>
    <col min="2" max="2" width="38.140625" customWidth="1"/>
    <col min="5" max="5" width="21.5703125" customWidth="1"/>
    <col min="7" max="7" width="11.85546875" customWidth="1"/>
    <col min="8" max="8" width="11.42578125" customWidth="1"/>
    <col min="9" max="9" width="12.5703125" customWidth="1"/>
    <col min="10" max="10" width="0.28515625" customWidth="1"/>
  </cols>
  <sheetData>
    <row r="1" spans="2:9">
      <c r="E1" s="81"/>
      <c r="F1" s="81"/>
      <c r="G1" s="81"/>
      <c r="H1" s="81"/>
      <c r="I1" s="81"/>
    </row>
    <row r="2" spans="2:9">
      <c r="E2" s="81" t="s">
        <v>78</v>
      </c>
      <c r="F2" s="81"/>
      <c r="G2" s="81"/>
      <c r="H2" s="81"/>
      <c r="I2" s="81"/>
    </row>
    <row r="3" spans="2:9">
      <c r="C3" s="82" t="s">
        <v>114</v>
      </c>
      <c r="D3" s="82"/>
      <c r="E3" s="82"/>
      <c r="F3" s="82"/>
      <c r="G3" s="82"/>
      <c r="H3" s="82"/>
      <c r="I3" s="82"/>
    </row>
    <row r="4" spans="2:9">
      <c r="C4" s="82" t="s">
        <v>115</v>
      </c>
      <c r="D4" s="82"/>
      <c r="E4" s="82"/>
      <c r="F4" s="82"/>
      <c r="G4" s="82"/>
      <c r="H4" s="82"/>
      <c r="I4" s="82"/>
    </row>
    <row r="5" spans="2:9" s="69" customFormat="1">
      <c r="B5" s="82" t="s">
        <v>102</v>
      </c>
      <c r="C5" s="82"/>
      <c r="D5" s="82"/>
      <c r="E5" s="82"/>
      <c r="F5" s="82"/>
      <c r="G5" s="82"/>
      <c r="H5" s="82"/>
      <c r="I5" s="82"/>
    </row>
    <row r="6" spans="2:9" s="69" customFormat="1">
      <c r="B6" s="82" t="s">
        <v>103</v>
      </c>
      <c r="C6" s="82"/>
      <c r="D6" s="82"/>
      <c r="E6" s="82"/>
      <c r="F6" s="82"/>
      <c r="G6" s="82"/>
      <c r="H6" s="82"/>
      <c r="I6" s="82"/>
    </row>
    <row r="8" spans="2:9">
      <c r="G8" s="180" t="s">
        <v>78</v>
      </c>
      <c r="H8" s="180"/>
      <c r="I8" s="180"/>
    </row>
    <row r="9" spans="2:9">
      <c r="D9" s="181" t="s">
        <v>79</v>
      </c>
      <c r="E9" s="181"/>
      <c r="F9" s="181"/>
      <c r="G9" s="181"/>
      <c r="H9" s="181"/>
      <c r="I9" s="181"/>
    </row>
    <row r="10" spans="2:9">
      <c r="D10" s="181" t="s">
        <v>98</v>
      </c>
      <c r="E10" s="181"/>
      <c r="F10" s="181"/>
      <c r="G10" s="181"/>
      <c r="H10" s="181"/>
      <c r="I10" s="181"/>
    </row>
    <row r="11" spans="2:9">
      <c r="D11" s="181" t="s">
        <v>88</v>
      </c>
      <c r="E11" s="181"/>
      <c r="F11" s="181"/>
      <c r="G11" s="181"/>
      <c r="H11" s="181"/>
      <c r="I11" s="181"/>
    </row>
    <row r="13" spans="2:9" ht="18.75">
      <c r="B13" s="172" t="s">
        <v>74</v>
      </c>
      <c r="C13" s="172"/>
      <c r="D13" s="172"/>
      <c r="E13" s="172"/>
      <c r="F13" s="172"/>
      <c r="G13" s="172"/>
      <c r="H13" s="172"/>
      <c r="I13" s="172"/>
    </row>
    <row r="14" spans="2:9" ht="18.75">
      <c r="B14" s="172" t="s">
        <v>75</v>
      </c>
      <c r="C14" s="172"/>
      <c r="D14" s="172"/>
      <c r="E14" s="172"/>
      <c r="F14" s="172"/>
      <c r="G14" s="172"/>
      <c r="H14" s="172"/>
      <c r="I14" s="172"/>
    </row>
    <row r="15" spans="2:9" ht="18.75">
      <c r="B15" s="172" t="s">
        <v>76</v>
      </c>
      <c r="C15" s="172"/>
      <c r="D15" s="172"/>
      <c r="E15" s="172"/>
      <c r="F15" s="172"/>
      <c r="G15" s="172"/>
      <c r="H15" s="172"/>
      <c r="I15" s="172"/>
    </row>
    <row r="16" spans="2:9" ht="18.75">
      <c r="B16" s="172" t="s">
        <v>89</v>
      </c>
      <c r="C16" s="172"/>
      <c r="D16" s="172"/>
      <c r="E16" s="172"/>
      <c r="F16" s="172"/>
      <c r="G16" s="172"/>
      <c r="H16" s="172"/>
      <c r="I16" s="172"/>
    </row>
    <row r="17" spans="1:17">
      <c r="B17" s="37"/>
      <c r="C17" s="37"/>
      <c r="D17" s="37"/>
      <c r="E17" s="37"/>
      <c r="F17" s="37"/>
      <c r="G17" s="37"/>
      <c r="H17" s="37"/>
      <c r="I17" s="37"/>
    </row>
    <row r="18" spans="1:17" ht="15.75" thickBot="1">
      <c r="H18" s="173" t="s">
        <v>77</v>
      </c>
      <c r="I18" s="173"/>
    </row>
    <row r="19" spans="1:17">
      <c r="B19" s="168" t="s">
        <v>0</v>
      </c>
      <c r="C19" s="168" t="s">
        <v>1</v>
      </c>
      <c r="D19" s="168" t="s">
        <v>2</v>
      </c>
      <c r="E19" s="168" t="s">
        <v>3</v>
      </c>
      <c r="F19" s="168" t="s">
        <v>4</v>
      </c>
      <c r="G19" s="105" t="s">
        <v>5</v>
      </c>
      <c r="H19" s="105" t="s">
        <v>84</v>
      </c>
      <c r="I19" s="105" t="s">
        <v>90</v>
      </c>
    </row>
    <row r="20" spans="1:17" ht="15.75" thickBot="1">
      <c r="B20" s="169"/>
      <c r="C20" s="169"/>
      <c r="D20" s="169"/>
      <c r="E20" s="169"/>
      <c r="F20" s="169"/>
      <c r="G20" s="104"/>
      <c r="H20" s="104"/>
      <c r="I20" s="104"/>
    </row>
    <row r="21" spans="1:17">
      <c r="B21" s="105" t="s">
        <v>6</v>
      </c>
      <c r="C21" s="102"/>
      <c r="D21" s="106"/>
      <c r="E21" s="106"/>
      <c r="F21" s="106"/>
      <c r="G21" s="108">
        <f>G23+G47+G62+G72+G81+G101+G107+G96+G113</f>
        <v>47220.4</v>
      </c>
      <c r="H21" s="108">
        <f>H23+H47+H62+H72+H81+H101+H107+H79+H113</f>
        <v>43683.299999999996</v>
      </c>
      <c r="I21" s="108">
        <f>I23+I47+I62+I72+I81+I101+I107+I79</f>
        <v>81037.7</v>
      </c>
    </row>
    <row r="22" spans="1:17" ht="15.75" thickBot="1">
      <c r="B22" s="104"/>
      <c r="C22" s="103"/>
      <c r="D22" s="107"/>
      <c r="E22" s="107"/>
      <c r="F22" s="107"/>
      <c r="G22" s="109"/>
      <c r="H22" s="109"/>
      <c r="I22" s="109"/>
    </row>
    <row r="23" spans="1:17">
      <c r="B23" s="147" t="s">
        <v>7</v>
      </c>
      <c r="C23" s="94" t="s">
        <v>67</v>
      </c>
      <c r="D23" s="102"/>
      <c r="E23" s="102"/>
      <c r="F23" s="102"/>
      <c r="G23" s="96">
        <f>G25+G36+G39+G32</f>
        <v>8082.2000000000007</v>
      </c>
      <c r="H23" s="105">
        <f t="shared" ref="H23:I23" si="0">H25+H36+H39</f>
        <v>5437.4999999999991</v>
      </c>
      <c r="I23" s="96">
        <f t="shared" si="0"/>
        <v>3097.5</v>
      </c>
    </row>
    <row r="24" spans="1:17" ht="15.75" thickBot="1">
      <c r="B24" s="148"/>
      <c r="C24" s="95"/>
      <c r="D24" s="103"/>
      <c r="E24" s="103"/>
      <c r="F24" s="103"/>
      <c r="G24" s="104"/>
      <c r="H24" s="104"/>
      <c r="I24" s="97"/>
      <c r="Q24" s="36"/>
    </row>
    <row r="25" spans="1:17" ht="88.5" customHeight="1" thickBot="1">
      <c r="B25" s="3" t="s">
        <v>8</v>
      </c>
      <c r="C25" s="94" t="s">
        <v>67</v>
      </c>
      <c r="D25" s="22" t="s">
        <v>68</v>
      </c>
      <c r="E25" s="4"/>
      <c r="F25" s="4"/>
      <c r="G25" s="1">
        <f>G26+G28+G30</f>
        <v>7730.9000000000005</v>
      </c>
      <c r="H25" s="60">
        <f>H26+H28+H30</f>
        <v>5078.6999999999989</v>
      </c>
      <c r="I25" s="61">
        <f>I26+I28+I30</f>
        <v>2443.1999999999998</v>
      </c>
    </row>
    <row r="26" spans="1:17" ht="409.5" hidden="1" customHeight="1">
      <c r="B26" s="88" t="s">
        <v>9</v>
      </c>
      <c r="C26" s="95"/>
      <c r="D26" s="5"/>
      <c r="E26" s="5"/>
      <c r="F26" s="5"/>
      <c r="G26" s="84">
        <f>6419.8-412-100.4+79.3</f>
        <v>5986.7000000000007</v>
      </c>
      <c r="H26" s="84">
        <f>6377.4-81.6+0.2-1190.7-23.7-13.1</f>
        <v>5068.4999999999991</v>
      </c>
      <c r="I26" s="86">
        <f>6157.6+0.9-1555.8-187.6+0.3-1984.6-1.2-0.1</f>
        <v>2429.5</v>
      </c>
    </row>
    <row r="27" spans="1:17" ht="182.25" customHeight="1" thickBot="1">
      <c r="B27" s="89"/>
      <c r="C27" s="33" t="s">
        <v>67</v>
      </c>
      <c r="D27" s="21" t="s">
        <v>68</v>
      </c>
      <c r="E27" s="6" t="s">
        <v>10</v>
      </c>
      <c r="F27" s="6">
        <v>120</v>
      </c>
      <c r="G27" s="85"/>
      <c r="H27" s="85"/>
      <c r="I27" s="87"/>
    </row>
    <row r="28" spans="1:17" ht="177.75" customHeight="1">
      <c r="B28" s="88" t="s">
        <v>11</v>
      </c>
      <c r="C28" s="90" t="s">
        <v>67</v>
      </c>
      <c r="D28" s="90" t="s">
        <v>68</v>
      </c>
      <c r="E28" s="92" t="s">
        <v>12</v>
      </c>
      <c r="F28" s="92">
        <v>240</v>
      </c>
      <c r="G28" s="84">
        <f>544.6-7.5+10.7-23.2-15.3+1203.7+6+5+20</f>
        <v>1744</v>
      </c>
      <c r="H28" s="84">
        <f>10</f>
        <v>10</v>
      </c>
      <c r="I28" s="84">
        <v>13.5</v>
      </c>
      <c r="J28" s="39"/>
    </row>
    <row r="29" spans="1:17" ht="15.75" thickBot="1">
      <c r="B29" s="89"/>
      <c r="C29" s="91"/>
      <c r="D29" s="91"/>
      <c r="E29" s="93"/>
      <c r="F29" s="93"/>
      <c r="G29" s="85"/>
      <c r="H29" s="85"/>
      <c r="I29" s="85"/>
      <c r="J29" s="39"/>
    </row>
    <row r="30" spans="1:17" ht="237.75" customHeight="1">
      <c r="B30" s="88" t="s">
        <v>13</v>
      </c>
      <c r="C30" s="90" t="s">
        <v>67</v>
      </c>
      <c r="D30" s="90" t="s">
        <v>68</v>
      </c>
      <c r="E30" s="92" t="s">
        <v>14</v>
      </c>
      <c r="F30" s="92">
        <v>240</v>
      </c>
      <c r="G30" s="84">
        <v>0.2</v>
      </c>
      <c r="H30" s="84">
        <v>0.2</v>
      </c>
      <c r="I30" s="84">
        <v>0.2</v>
      </c>
      <c r="J30" s="39"/>
    </row>
    <row r="31" spans="1:17" ht="15.75" thickBot="1">
      <c r="B31" s="89"/>
      <c r="C31" s="91"/>
      <c r="D31" s="91"/>
      <c r="E31" s="93"/>
      <c r="F31" s="93"/>
      <c r="G31" s="85"/>
      <c r="H31" s="85"/>
      <c r="I31" s="85"/>
      <c r="J31" s="39"/>
    </row>
    <row r="32" spans="1:17">
      <c r="A32" s="179"/>
      <c r="B32" s="129" t="s">
        <v>85</v>
      </c>
      <c r="C32" s="94" t="s">
        <v>67</v>
      </c>
      <c r="D32" s="94" t="s">
        <v>86</v>
      </c>
      <c r="E32" s="102"/>
      <c r="F32" s="102"/>
      <c r="G32" s="96">
        <f>G34</f>
        <v>129.30000000000001</v>
      </c>
      <c r="H32" s="96">
        <v>0</v>
      </c>
      <c r="I32" s="96">
        <v>0</v>
      </c>
      <c r="J32" s="39"/>
    </row>
    <row r="33" spans="1:10" ht="61.5" customHeight="1" thickBot="1">
      <c r="A33" s="179"/>
      <c r="B33" s="130"/>
      <c r="C33" s="95"/>
      <c r="D33" s="95"/>
      <c r="E33" s="103"/>
      <c r="F33" s="103"/>
      <c r="G33" s="97"/>
      <c r="H33" s="97"/>
      <c r="I33" s="97"/>
      <c r="J33" s="39"/>
    </row>
    <row r="34" spans="1:10">
      <c r="A34" s="179"/>
      <c r="B34" s="112" t="s">
        <v>97</v>
      </c>
      <c r="C34" s="94" t="s">
        <v>67</v>
      </c>
      <c r="D34" s="94" t="s">
        <v>86</v>
      </c>
      <c r="E34" s="114" t="s">
        <v>87</v>
      </c>
      <c r="F34" s="114">
        <v>540</v>
      </c>
      <c r="G34" s="84">
        <v>129.30000000000001</v>
      </c>
      <c r="H34" s="84">
        <v>0</v>
      </c>
      <c r="I34" s="84">
        <v>0</v>
      </c>
      <c r="J34" s="39"/>
    </row>
    <row r="35" spans="1:10" ht="252.75" customHeight="1" thickBot="1">
      <c r="A35" s="179"/>
      <c r="B35" s="113"/>
      <c r="C35" s="95"/>
      <c r="D35" s="95"/>
      <c r="E35" s="115"/>
      <c r="F35" s="115"/>
      <c r="G35" s="85"/>
      <c r="H35" s="85"/>
      <c r="I35" s="85"/>
      <c r="J35" s="39"/>
    </row>
    <row r="36" spans="1:10">
      <c r="B36" s="110" t="s">
        <v>15</v>
      </c>
      <c r="C36" s="94" t="s">
        <v>67</v>
      </c>
      <c r="D36" s="105">
        <v>11</v>
      </c>
      <c r="E36" s="102"/>
      <c r="F36" s="102"/>
      <c r="G36" s="96">
        <v>42.5</v>
      </c>
      <c r="H36" s="96">
        <v>10</v>
      </c>
      <c r="I36" s="96">
        <v>10</v>
      </c>
      <c r="J36" s="39"/>
    </row>
    <row r="37" spans="1:10" ht="15.75" thickBot="1">
      <c r="B37" s="111"/>
      <c r="C37" s="95"/>
      <c r="D37" s="104"/>
      <c r="E37" s="103"/>
      <c r="F37" s="103"/>
      <c r="G37" s="97"/>
      <c r="H37" s="97"/>
      <c r="I37" s="97"/>
      <c r="J37" s="39"/>
    </row>
    <row r="38" spans="1:10" ht="122.25" customHeight="1" thickBot="1">
      <c r="B38" s="10" t="s">
        <v>16</v>
      </c>
      <c r="C38" s="23" t="s">
        <v>67</v>
      </c>
      <c r="D38" s="6">
        <v>11</v>
      </c>
      <c r="E38" s="6" t="s">
        <v>17</v>
      </c>
      <c r="F38" s="6">
        <v>870</v>
      </c>
      <c r="G38" s="30">
        <v>42.5</v>
      </c>
      <c r="H38" s="30">
        <v>10</v>
      </c>
      <c r="I38" s="30">
        <v>10</v>
      </c>
      <c r="J38" s="39"/>
    </row>
    <row r="39" spans="1:10" ht="15.75">
      <c r="B39" s="77" t="s">
        <v>18</v>
      </c>
      <c r="C39" s="170" t="s">
        <v>67</v>
      </c>
      <c r="D39" s="7"/>
      <c r="E39" s="98"/>
      <c r="F39" s="98"/>
      <c r="G39" s="100">
        <f>G41+G43+G45+G46</f>
        <v>179.5</v>
      </c>
      <c r="H39" s="100">
        <f>H41+H43+H45+H46</f>
        <v>348.8</v>
      </c>
      <c r="I39" s="100">
        <f>I41+I43+I45+I46</f>
        <v>644.29999999999995</v>
      </c>
      <c r="J39" s="39"/>
    </row>
    <row r="40" spans="1:10" ht="15.75" thickBot="1">
      <c r="B40" s="78"/>
      <c r="C40" s="171"/>
      <c r="D40" s="8">
        <v>13</v>
      </c>
      <c r="E40" s="99"/>
      <c r="F40" s="99"/>
      <c r="G40" s="101"/>
      <c r="H40" s="101"/>
      <c r="I40" s="101"/>
      <c r="J40" s="39"/>
    </row>
    <row r="41" spans="1:10">
      <c r="B41" s="116" t="s">
        <v>19</v>
      </c>
      <c r="C41" s="124" t="s">
        <v>67</v>
      </c>
      <c r="D41" s="79">
        <v>13</v>
      </c>
      <c r="E41" s="79" t="s">
        <v>20</v>
      </c>
      <c r="F41" s="79">
        <v>850</v>
      </c>
      <c r="G41" s="122">
        <v>20</v>
      </c>
      <c r="H41" s="120">
        <v>20</v>
      </c>
      <c r="I41" s="120">
        <v>20</v>
      </c>
      <c r="J41" s="39"/>
    </row>
    <row r="42" spans="1:10" ht="152.25" customHeight="1" thickBot="1">
      <c r="B42" s="117"/>
      <c r="C42" s="126"/>
      <c r="D42" s="80"/>
      <c r="E42" s="80"/>
      <c r="F42" s="80"/>
      <c r="G42" s="123"/>
      <c r="H42" s="121"/>
      <c r="I42" s="121"/>
      <c r="J42" s="39"/>
    </row>
    <row r="43" spans="1:10" ht="15.75">
      <c r="B43" s="118" t="s">
        <v>21</v>
      </c>
      <c r="C43" s="124" t="s">
        <v>67</v>
      </c>
      <c r="D43" s="79">
        <v>13</v>
      </c>
      <c r="E43" s="13"/>
      <c r="F43" s="79">
        <v>850</v>
      </c>
      <c r="G43" s="122">
        <f>51+73.5</f>
        <v>124.5</v>
      </c>
      <c r="H43" s="120">
        <v>10</v>
      </c>
      <c r="I43" s="120">
        <v>10</v>
      </c>
      <c r="J43" s="40"/>
    </row>
    <row r="44" spans="1:10" ht="121.5" customHeight="1" thickBot="1">
      <c r="B44" s="119"/>
      <c r="C44" s="126"/>
      <c r="D44" s="80"/>
      <c r="E44" s="14" t="s">
        <v>22</v>
      </c>
      <c r="F44" s="80"/>
      <c r="G44" s="123"/>
      <c r="H44" s="121"/>
      <c r="I44" s="121"/>
      <c r="J44" s="40"/>
    </row>
    <row r="45" spans="1:10" ht="260.25" customHeight="1" thickBot="1">
      <c r="B45" s="12" t="s">
        <v>23</v>
      </c>
      <c r="C45" s="24" t="s">
        <v>67</v>
      </c>
      <c r="D45" s="14">
        <v>13</v>
      </c>
      <c r="E45" s="14" t="s">
        <v>24</v>
      </c>
      <c r="F45" s="14">
        <v>240</v>
      </c>
      <c r="G45" s="34">
        <v>35</v>
      </c>
      <c r="H45" s="32">
        <v>12.7</v>
      </c>
      <c r="I45" s="32">
        <v>16</v>
      </c>
      <c r="J45" s="39"/>
    </row>
    <row r="46" spans="1:10" ht="90.75" thickBot="1">
      <c r="A46" s="11"/>
      <c r="B46" s="9" t="s">
        <v>25</v>
      </c>
      <c r="C46" s="25" t="s">
        <v>67</v>
      </c>
      <c r="D46" s="15">
        <v>13</v>
      </c>
      <c r="E46" s="15" t="s">
        <v>26</v>
      </c>
      <c r="F46" s="15">
        <v>880</v>
      </c>
      <c r="G46" s="32">
        <v>0</v>
      </c>
      <c r="H46" s="32">
        <v>306.10000000000002</v>
      </c>
      <c r="I46" s="32">
        <v>598.29999999999995</v>
      </c>
      <c r="J46" s="39"/>
    </row>
    <row r="47" spans="1:10">
      <c r="B47" s="131" t="s">
        <v>27</v>
      </c>
      <c r="C47" s="94" t="s">
        <v>69</v>
      </c>
      <c r="D47" s="114"/>
      <c r="E47" s="114"/>
      <c r="F47" s="114"/>
      <c r="G47" s="96">
        <f>G49</f>
        <v>141</v>
      </c>
      <c r="H47" s="96">
        <f>H49</f>
        <v>155</v>
      </c>
      <c r="I47" s="96">
        <f>I49</f>
        <v>169.1</v>
      </c>
      <c r="J47" s="39"/>
    </row>
    <row r="48" spans="1:10" ht="15.75" thickBot="1">
      <c r="B48" s="132"/>
      <c r="C48" s="95"/>
      <c r="D48" s="115"/>
      <c r="E48" s="115"/>
      <c r="F48" s="115"/>
      <c r="G48" s="97"/>
      <c r="H48" s="97"/>
      <c r="I48" s="97"/>
      <c r="J48" s="39"/>
    </row>
    <row r="49" spans="2:10">
      <c r="B49" s="129" t="s">
        <v>28</v>
      </c>
      <c r="C49" s="94" t="s">
        <v>69</v>
      </c>
      <c r="D49" s="94" t="s">
        <v>70</v>
      </c>
      <c r="E49" s="102"/>
      <c r="F49" s="102"/>
      <c r="G49" s="96">
        <f>G51+G59</f>
        <v>141</v>
      </c>
      <c r="H49" s="96">
        <f>H51</f>
        <v>155</v>
      </c>
      <c r="I49" s="96">
        <f>I51</f>
        <v>169.1</v>
      </c>
      <c r="J49" s="39"/>
    </row>
    <row r="50" spans="2:10" ht="15.75" thickBot="1">
      <c r="B50" s="130"/>
      <c r="C50" s="95"/>
      <c r="D50" s="95"/>
      <c r="E50" s="103"/>
      <c r="F50" s="103"/>
      <c r="G50" s="97"/>
      <c r="H50" s="97"/>
      <c r="I50" s="97"/>
      <c r="J50" s="39"/>
    </row>
    <row r="51" spans="2:10" ht="24.75" customHeight="1">
      <c r="B51" s="116" t="s">
        <v>29</v>
      </c>
      <c r="C51" s="124" t="s">
        <v>69</v>
      </c>
      <c r="D51" s="124" t="s">
        <v>70</v>
      </c>
      <c r="E51" s="79" t="s">
        <v>30</v>
      </c>
      <c r="F51" s="79">
        <v>120</v>
      </c>
      <c r="G51" s="122">
        <v>136</v>
      </c>
      <c r="H51" s="120">
        <v>155</v>
      </c>
      <c r="I51" s="120">
        <v>169.1</v>
      </c>
      <c r="J51" s="39"/>
    </row>
    <row r="52" spans="2:10">
      <c r="B52" s="174"/>
      <c r="C52" s="125"/>
      <c r="D52" s="125"/>
      <c r="E52" s="127"/>
      <c r="F52" s="127"/>
      <c r="G52" s="175"/>
      <c r="H52" s="128"/>
      <c r="I52" s="128"/>
      <c r="J52" s="39"/>
    </row>
    <row r="53" spans="2:10">
      <c r="B53" s="174"/>
      <c r="C53" s="125"/>
      <c r="D53" s="125"/>
      <c r="E53" s="127"/>
      <c r="F53" s="127"/>
      <c r="G53" s="175"/>
      <c r="H53" s="128"/>
      <c r="I53" s="128"/>
      <c r="J53" s="39"/>
    </row>
    <row r="54" spans="2:10">
      <c r="B54" s="174"/>
      <c r="C54" s="125"/>
      <c r="D54" s="125"/>
      <c r="E54" s="127"/>
      <c r="F54" s="127"/>
      <c r="G54" s="175"/>
      <c r="H54" s="128"/>
      <c r="I54" s="128"/>
      <c r="J54" s="39"/>
    </row>
    <row r="55" spans="2:10">
      <c r="B55" s="174"/>
      <c r="C55" s="125"/>
      <c r="D55" s="125"/>
      <c r="E55" s="127"/>
      <c r="F55" s="127"/>
      <c r="G55" s="175"/>
      <c r="H55" s="128"/>
      <c r="I55" s="128"/>
      <c r="J55" s="39"/>
    </row>
    <row r="56" spans="2:10">
      <c r="B56" s="174"/>
      <c r="C56" s="125"/>
      <c r="D56" s="125"/>
      <c r="E56" s="127"/>
      <c r="F56" s="127"/>
      <c r="G56" s="175"/>
      <c r="H56" s="128"/>
      <c r="I56" s="128"/>
      <c r="J56" s="39"/>
    </row>
    <row r="57" spans="2:10">
      <c r="B57" s="174"/>
      <c r="C57" s="125"/>
      <c r="D57" s="125"/>
      <c r="E57" s="127"/>
      <c r="F57" s="127"/>
      <c r="G57" s="175"/>
      <c r="H57" s="128"/>
      <c r="I57" s="128"/>
      <c r="J57" s="39"/>
    </row>
    <row r="58" spans="2:10" ht="35.25" customHeight="1" thickBot="1">
      <c r="B58" s="117"/>
      <c r="C58" s="126"/>
      <c r="D58" s="126"/>
      <c r="E58" s="80"/>
      <c r="F58" s="80"/>
      <c r="G58" s="123"/>
      <c r="H58" s="121"/>
      <c r="I58" s="121"/>
      <c r="J58" s="39"/>
    </row>
    <row r="59" spans="2:10" ht="103.5" customHeight="1">
      <c r="B59" s="116" t="s">
        <v>31</v>
      </c>
      <c r="C59" s="124" t="s">
        <v>69</v>
      </c>
      <c r="D59" s="124" t="s">
        <v>70</v>
      </c>
      <c r="E59" s="79" t="s">
        <v>30</v>
      </c>
      <c r="F59" s="79">
        <v>240</v>
      </c>
      <c r="G59" s="122">
        <v>5</v>
      </c>
      <c r="H59" s="120">
        <v>0</v>
      </c>
      <c r="I59" s="120">
        <v>0</v>
      </c>
      <c r="J59" s="39"/>
    </row>
    <row r="60" spans="2:10" ht="15.75" customHeight="1">
      <c r="B60" s="174"/>
      <c r="C60" s="125"/>
      <c r="D60" s="125"/>
      <c r="E60" s="127"/>
      <c r="F60" s="127"/>
      <c r="G60" s="175"/>
      <c r="H60" s="128"/>
      <c r="I60" s="128"/>
      <c r="J60" s="39"/>
    </row>
    <row r="61" spans="2:10" ht="15.75" thickBot="1">
      <c r="B61" s="117"/>
      <c r="C61" s="126"/>
      <c r="D61" s="126"/>
      <c r="E61" s="80"/>
      <c r="F61" s="80"/>
      <c r="G61" s="123"/>
      <c r="H61" s="121"/>
      <c r="I61" s="121"/>
      <c r="J61" s="39"/>
    </row>
    <row r="62" spans="2:10">
      <c r="B62" s="131" t="s">
        <v>32</v>
      </c>
      <c r="C62" s="94" t="s">
        <v>70</v>
      </c>
      <c r="D62" s="102"/>
      <c r="E62" s="102"/>
      <c r="F62" s="102"/>
      <c r="G62" s="96">
        <f>G64</f>
        <v>253.6</v>
      </c>
      <c r="H62" s="96">
        <v>4.4000000000000004</v>
      </c>
      <c r="I62" s="96">
        <v>4.4000000000000004</v>
      </c>
      <c r="J62" s="39"/>
    </row>
    <row r="63" spans="2:10" ht="15.75" thickBot="1">
      <c r="B63" s="132"/>
      <c r="C63" s="95"/>
      <c r="D63" s="103"/>
      <c r="E63" s="103"/>
      <c r="F63" s="103"/>
      <c r="G63" s="97"/>
      <c r="H63" s="97"/>
      <c r="I63" s="97"/>
      <c r="J63" s="39"/>
    </row>
    <row r="64" spans="2:10" ht="57.75" thickBot="1">
      <c r="B64" s="3" t="s">
        <v>33</v>
      </c>
      <c r="C64" s="26" t="s">
        <v>70</v>
      </c>
      <c r="D64" s="27">
        <v>10</v>
      </c>
      <c r="E64" s="28"/>
      <c r="F64" s="28"/>
      <c r="G64" s="41">
        <f>G65+G68+G70</f>
        <v>253.6</v>
      </c>
      <c r="H64" s="41">
        <v>4.4000000000000004</v>
      </c>
      <c r="I64" s="41">
        <v>4.4000000000000004</v>
      </c>
      <c r="J64" s="39"/>
    </row>
    <row r="65" spans="2:10" ht="163.5" customHeight="1">
      <c r="B65" s="88" t="s">
        <v>34</v>
      </c>
      <c r="C65" s="143" t="s">
        <v>70</v>
      </c>
      <c r="D65" s="135">
        <v>10</v>
      </c>
      <c r="E65" s="135" t="s">
        <v>35</v>
      </c>
      <c r="F65" s="135">
        <v>240</v>
      </c>
      <c r="G65" s="120">
        <v>83.9</v>
      </c>
      <c r="H65" s="120">
        <v>2.1</v>
      </c>
      <c r="I65" s="120">
        <v>2.1</v>
      </c>
      <c r="J65" s="39"/>
    </row>
    <row r="66" spans="2:10" ht="15.75" customHeight="1">
      <c r="B66" s="177"/>
      <c r="C66" s="178"/>
      <c r="D66" s="176"/>
      <c r="E66" s="176"/>
      <c r="F66" s="176"/>
      <c r="G66" s="128"/>
      <c r="H66" s="128"/>
      <c r="I66" s="128"/>
      <c r="J66" s="39"/>
    </row>
    <row r="67" spans="2:10" ht="37.5" customHeight="1" thickBot="1">
      <c r="B67" s="89"/>
      <c r="C67" s="144"/>
      <c r="D67" s="136"/>
      <c r="E67" s="136"/>
      <c r="F67" s="136"/>
      <c r="G67" s="121"/>
      <c r="H67" s="121"/>
      <c r="I67" s="121"/>
      <c r="J67" s="39"/>
    </row>
    <row r="68" spans="2:10" ht="224.25" customHeight="1">
      <c r="B68" s="88" t="s">
        <v>36</v>
      </c>
      <c r="C68" s="143" t="s">
        <v>70</v>
      </c>
      <c r="D68" s="135">
        <v>10</v>
      </c>
      <c r="E68" s="135" t="s">
        <v>37</v>
      </c>
      <c r="F68" s="135">
        <v>240</v>
      </c>
      <c r="G68" s="120">
        <v>0</v>
      </c>
      <c r="H68" s="120">
        <v>2.2999999999999998</v>
      </c>
      <c r="I68" s="120">
        <v>2.2999999999999998</v>
      </c>
      <c r="J68" s="39"/>
    </row>
    <row r="69" spans="2:10" ht="36.75" customHeight="1" thickBot="1">
      <c r="B69" s="89"/>
      <c r="C69" s="144"/>
      <c r="D69" s="136"/>
      <c r="E69" s="136"/>
      <c r="F69" s="136"/>
      <c r="G69" s="121"/>
      <c r="H69" s="121"/>
      <c r="I69" s="121"/>
      <c r="J69" s="39"/>
    </row>
    <row r="70" spans="2:10" ht="254.25" customHeight="1">
      <c r="B70" s="88" t="s">
        <v>38</v>
      </c>
      <c r="C70" s="143" t="s">
        <v>70</v>
      </c>
      <c r="D70" s="135">
        <v>10</v>
      </c>
      <c r="E70" s="79" t="s">
        <v>39</v>
      </c>
      <c r="F70" s="135">
        <v>540</v>
      </c>
      <c r="G70" s="120">
        <v>169.7</v>
      </c>
      <c r="H70" s="120">
        <v>0</v>
      </c>
      <c r="I70" s="120">
        <v>0</v>
      </c>
      <c r="J70" s="39"/>
    </row>
    <row r="71" spans="2:10" ht="15.75" thickBot="1">
      <c r="B71" s="89"/>
      <c r="C71" s="144"/>
      <c r="D71" s="136"/>
      <c r="E71" s="80"/>
      <c r="F71" s="136"/>
      <c r="G71" s="121"/>
      <c r="H71" s="121"/>
      <c r="I71" s="121"/>
      <c r="J71" s="39"/>
    </row>
    <row r="72" spans="2:10">
      <c r="B72" s="141" t="s">
        <v>40</v>
      </c>
      <c r="C72" s="94" t="s">
        <v>68</v>
      </c>
      <c r="D72" s="102"/>
      <c r="E72" s="102"/>
      <c r="F72" s="102"/>
      <c r="G72" s="96">
        <f>G74+G79</f>
        <v>2512.9</v>
      </c>
      <c r="H72" s="96">
        <f>H74</f>
        <v>1979.3</v>
      </c>
      <c r="I72" s="96">
        <f>I74</f>
        <v>2351</v>
      </c>
      <c r="J72" s="39"/>
    </row>
    <row r="73" spans="2:10" ht="15.75" thickBot="1">
      <c r="B73" s="142"/>
      <c r="C73" s="95"/>
      <c r="D73" s="103"/>
      <c r="E73" s="103"/>
      <c r="F73" s="103"/>
      <c r="G73" s="97"/>
      <c r="H73" s="97"/>
      <c r="I73" s="97"/>
      <c r="J73" s="39"/>
    </row>
    <row r="74" spans="2:10">
      <c r="B74" s="129" t="s">
        <v>41</v>
      </c>
      <c r="C74" s="145" t="s">
        <v>68</v>
      </c>
      <c r="D74" s="145" t="s">
        <v>71</v>
      </c>
      <c r="E74" s="146"/>
      <c r="F74" s="146"/>
      <c r="G74" s="96">
        <f>G76+G78</f>
        <v>2502.9</v>
      </c>
      <c r="H74" s="96">
        <f>H76+H78</f>
        <v>1979.3</v>
      </c>
      <c r="I74" s="96">
        <f>I76+I78</f>
        <v>2351</v>
      </c>
      <c r="J74" s="39"/>
    </row>
    <row r="75" spans="2:10" ht="15.75" thickBot="1">
      <c r="B75" s="130"/>
      <c r="C75" s="95"/>
      <c r="D75" s="95"/>
      <c r="E75" s="103"/>
      <c r="F75" s="103"/>
      <c r="G75" s="97"/>
      <c r="H75" s="97"/>
      <c r="I75" s="97"/>
      <c r="J75" s="39"/>
    </row>
    <row r="76" spans="2:10" ht="164.25" customHeight="1">
      <c r="B76" s="88" t="s">
        <v>42</v>
      </c>
      <c r="C76" s="143" t="s">
        <v>68</v>
      </c>
      <c r="D76" s="143" t="s">
        <v>71</v>
      </c>
      <c r="E76" s="135" t="s">
        <v>43</v>
      </c>
      <c r="F76" s="135">
        <v>240</v>
      </c>
      <c r="G76" s="120">
        <f>1880.3+592.6</f>
        <v>2472.9</v>
      </c>
      <c r="H76" s="120">
        <v>1949.3</v>
      </c>
      <c r="I76" s="120">
        <v>2321</v>
      </c>
      <c r="J76" s="39"/>
    </row>
    <row r="77" spans="2:10" ht="15.75" thickBot="1">
      <c r="B77" s="89"/>
      <c r="C77" s="144"/>
      <c r="D77" s="144"/>
      <c r="E77" s="136"/>
      <c r="F77" s="136"/>
      <c r="G77" s="121"/>
      <c r="H77" s="121"/>
      <c r="I77" s="121"/>
      <c r="J77" s="39"/>
    </row>
    <row r="78" spans="2:10" ht="186.75" customHeight="1" thickBot="1">
      <c r="B78" s="16" t="s">
        <v>44</v>
      </c>
      <c r="C78" s="45" t="s">
        <v>68</v>
      </c>
      <c r="D78" s="25" t="s">
        <v>71</v>
      </c>
      <c r="E78" s="15" t="s">
        <v>45</v>
      </c>
      <c r="F78" s="15">
        <v>240</v>
      </c>
      <c r="G78" s="32">
        <v>30</v>
      </c>
      <c r="H78" s="32">
        <v>30</v>
      </c>
      <c r="I78" s="47">
        <v>30</v>
      </c>
      <c r="J78" s="39"/>
    </row>
    <row r="79" spans="2:10" ht="38.25" customHeight="1" thickBot="1">
      <c r="B79" s="49" t="s">
        <v>82</v>
      </c>
      <c r="C79" s="59" t="s">
        <v>68</v>
      </c>
      <c r="D79" s="52" t="s">
        <v>80</v>
      </c>
      <c r="E79" s="53"/>
      <c r="F79" s="27"/>
      <c r="G79" s="41">
        <f>G80</f>
        <v>10</v>
      </c>
      <c r="H79" s="50">
        <f>H80</f>
        <v>0</v>
      </c>
      <c r="I79" s="51">
        <f>I80</f>
        <v>0</v>
      </c>
      <c r="J79" s="39"/>
    </row>
    <row r="80" spans="2:10" ht="150.75" customHeight="1" thickBot="1">
      <c r="B80" s="16" t="s">
        <v>83</v>
      </c>
      <c r="C80" s="56" t="s">
        <v>68</v>
      </c>
      <c r="D80" s="57" t="s">
        <v>80</v>
      </c>
      <c r="E80" s="55" t="s">
        <v>81</v>
      </c>
      <c r="F80" s="58">
        <v>240</v>
      </c>
      <c r="G80" s="32">
        <f>19-9</f>
        <v>10</v>
      </c>
      <c r="H80" s="46">
        <v>0</v>
      </c>
      <c r="I80" s="48">
        <v>0</v>
      </c>
      <c r="J80" s="39"/>
    </row>
    <row r="81" spans="2:11" ht="16.5" thickBot="1">
      <c r="B81" s="31" t="s">
        <v>46</v>
      </c>
      <c r="C81" s="22" t="s">
        <v>72</v>
      </c>
      <c r="D81" s="54"/>
      <c r="E81" s="4"/>
      <c r="F81" s="17"/>
      <c r="G81" s="42">
        <f>G82+G86+G90</f>
        <v>32285.3</v>
      </c>
      <c r="H81" s="42">
        <f>H82+H86+H90</f>
        <v>34060.6</v>
      </c>
      <c r="I81" s="139">
        <f>I82+I86+I90</f>
        <v>73793.3</v>
      </c>
      <c r="J81" s="140"/>
    </row>
    <row r="82" spans="2:11" ht="16.5" thickBot="1">
      <c r="B82" s="3" t="s">
        <v>47</v>
      </c>
      <c r="C82" s="22" t="s">
        <v>72</v>
      </c>
      <c r="D82" s="22" t="s">
        <v>67</v>
      </c>
      <c r="E82" s="4"/>
      <c r="F82" s="4"/>
      <c r="G82" s="30">
        <f>G85+G83+G84</f>
        <v>26182.899999999998</v>
      </c>
      <c r="H82" s="30">
        <f>H85</f>
        <v>34040.6</v>
      </c>
      <c r="I82" s="133">
        <f>I85</f>
        <v>73773.3</v>
      </c>
      <c r="J82" s="134"/>
    </row>
    <row r="83" spans="2:11" ht="251.25" customHeight="1" thickBot="1">
      <c r="B83" s="62" t="s">
        <v>48</v>
      </c>
      <c r="C83" s="21" t="s">
        <v>72</v>
      </c>
      <c r="D83" s="21" t="s">
        <v>67</v>
      </c>
      <c r="E83" s="6" t="s">
        <v>49</v>
      </c>
      <c r="F83" s="6">
        <v>240</v>
      </c>
      <c r="G83" s="30">
        <v>44.3</v>
      </c>
      <c r="H83" s="30">
        <v>0</v>
      </c>
      <c r="I83" s="133">
        <v>0</v>
      </c>
      <c r="J83" s="134"/>
    </row>
    <row r="84" spans="2:11" ht="252" customHeight="1" thickBot="1">
      <c r="B84" s="68" t="s">
        <v>101</v>
      </c>
      <c r="C84" s="21" t="s">
        <v>72</v>
      </c>
      <c r="D84" s="21" t="s">
        <v>67</v>
      </c>
      <c r="E84" s="6" t="s">
        <v>100</v>
      </c>
      <c r="F84" s="6">
        <v>240</v>
      </c>
      <c r="G84" s="30">
        <v>32</v>
      </c>
      <c r="H84" s="30">
        <v>0</v>
      </c>
      <c r="I84" s="65">
        <v>0</v>
      </c>
      <c r="J84" s="66"/>
    </row>
    <row r="85" spans="2:11" ht="240.75" thickBot="1">
      <c r="B85" s="67" t="s">
        <v>99</v>
      </c>
      <c r="C85" s="21" t="s">
        <v>72</v>
      </c>
      <c r="D85" s="21" t="s">
        <v>67</v>
      </c>
      <c r="E85" s="6" t="s">
        <v>91</v>
      </c>
      <c r="F85" s="6">
        <v>410</v>
      </c>
      <c r="G85" s="30">
        <v>26106.6</v>
      </c>
      <c r="H85" s="30">
        <v>34040.6</v>
      </c>
      <c r="I85" s="65">
        <v>73773.3</v>
      </c>
      <c r="J85" s="66"/>
    </row>
    <row r="86" spans="2:11" ht="16.5" thickBot="1">
      <c r="B86" s="2" t="s">
        <v>50</v>
      </c>
      <c r="C86" s="22" t="s">
        <v>72</v>
      </c>
      <c r="D86" s="22" t="s">
        <v>69</v>
      </c>
      <c r="E86" s="19"/>
      <c r="F86" s="19"/>
      <c r="G86" s="43">
        <f>G89+G88+G87</f>
        <v>5822.7</v>
      </c>
      <c r="H86" s="43">
        <f>H89</f>
        <v>0</v>
      </c>
      <c r="I86" s="182">
        <f>I89</f>
        <v>0</v>
      </c>
      <c r="J86" s="183"/>
    </row>
    <row r="87" spans="2:11" ht="195" customHeight="1" thickBot="1">
      <c r="B87" s="76" t="s">
        <v>105</v>
      </c>
      <c r="C87" s="21" t="s">
        <v>72</v>
      </c>
      <c r="D87" s="21" t="s">
        <v>69</v>
      </c>
      <c r="E87" s="6" t="s">
        <v>104</v>
      </c>
      <c r="F87" s="18">
        <v>240</v>
      </c>
      <c r="G87" s="35">
        <v>34.700000000000003</v>
      </c>
      <c r="H87" s="35">
        <v>0</v>
      </c>
      <c r="I87" s="137">
        <v>0</v>
      </c>
      <c r="J87" s="138"/>
    </row>
    <row r="88" spans="2:11" ht="195" customHeight="1" thickBot="1">
      <c r="B88" s="76" t="s">
        <v>113</v>
      </c>
      <c r="C88" s="21" t="s">
        <v>72</v>
      </c>
      <c r="D88" s="21" t="s">
        <v>69</v>
      </c>
      <c r="E88" s="6" t="s">
        <v>112</v>
      </c>
      <c r="F88" s="18">
        <v>240</v>
      </c>
      <c r="G88" s="35">
        <v>2350</v>
      </c>
      <c r="H88" s="35">
        <v>0</v>
      </c>
      <c r="I88" s="137">
        <v>0</v>
      </c>
      <c r="J88" s="138"/>
    </row>
    <row r="89" spans="2:11" ht="195" customHeight="1" thickBot="1">
      <c r="B89" s="9" t="s">
        <v>51</v>
      </c>
      <c r="C89" s="21" t="s">
        <v>72</v>
      </c>
      <c r="D89" s="21" t="s">
        <v>69</v>
      </c>
      <c r="E89" s="6" t="s">
        <v>52</v>
      </c>
      <c r="F89" s="18">
        <v>810</v>
      </c>
      <c r="G89" s="35">
        <f>2250.7+226.9+1152.9-192.5</f>
        <v>3438</v>
      </c>
      <c r="H89" s="35">
        <v>0</v>
      </c>
      <c r="I89" s="137">
        <v>0</v>
      </c>
      <c r="J89" s="138"/>
    </row>
    <row r="90" spans="2:11" ht="16.5" thickBot="1">
      <c r="B90" s="2" t="s">
        <v>53</v>
      </c>
      <c r="C90" s="29" t="s">
        <v>72</v>
      </c>
      <c r="D90" s="29" t="s">
        <v>70</v>
      </c>
      <c r="E90" s="20"/>
      <c r="F90" s="20"/>
      <c r="G90" s="44">
        <f>G91+G95+G94</f>
        <v>279.7</v>
      </c>
      <c r="H90" s="44">
        <f>H91+H95</f>
        <v>20</v>
      </c>
      <c r="I90" s="44">
        <f>I91+I95</f>
        <v>20</v>
      </c>
      <c r="J90" s="38"/>
    </row>
    <row r="91" spans="2:11" ht="119.25" customHeight="1">
      <c r="B91" s="64" t="s">
        <v>54</v>
      </c>
      <c r="C91" s="90" t="s">
        <v>72</v>
      </c>
      <c r="D91" s="90" t="s">
        <v>70</v>
      </c>
      <c r="E91" s="92" t="s">
        <v>56</v>
      </c>
      <c r="F91" s="92">
        <v>240</v>
      </c>
      <c r="G91" s="84">
        <f>193.7+21</f>
        <v>214.7</v>
      </c>
      <c r="H91" s="84">
        <v>20</v>
      </c>
      <c r="I91" s="84">
        <v>20</v>
      </c>
      <c r="J91" s="184"/>
    </row>
    <row r="92" spans="2:11" ht="75" customHeight="1">
      <c r="B92" s="64" t="s">
        <v>55</v>
      </c>
      <c r="C92" s="165"/>
      <c r="D92" s="165"/>
      <c r="E92" s="166"/>
      <c r="F92" s="166"/>
      <c r="G92" s="167"/>
      <c r="H92" s="167"/>
      <c r="I92" s="167"/>
      <c r="J92" s="184"/>
    </row>
    <row r="93" spans="2:11" ht="15.75" thickBot="1">
      <c r="B93" s="63"/>
      <c r="C93" s="91"/>
      <c r="D93" s="91"/>
      <c r="E93" s="93"/>
      <c r="F93" s="93"/>
      <c r="G93" s="85"/>
      <c r="H93" s="85"/>
      <c r="I93" s="85"/>
      <c r="J93" s="184"/>
    </row>
    <row r="94" spans="2:11" ht="180.75" thickBot="1">
      <c r="B94" s="73" t="s">
        <v>57</v>
      </c>
      <c r="C94" s="21" t="s">
        <v>72</v>
      </c>
      <c r="D94" s="21" t="s">
        <v>70</v>
      </c>
      <c r="E94" s="6" t="s">
        <v>58</v>
      </c>
      <c r="F94" s="6">
        <v>240</v>
      </c>
      <c r="G94" s="30">
        <v>15</v>
      </c>
      <c r="H94" s="30">
        <v>0</v>
      </c>
      <c r="I94" s="30">
        <v>0</v>
      </c>
      <c r="J94" s="38"/>
    </row>
    <row r="95" spans="2:11" ht="180.75" thickBot="1">
      <c r="B95" s="75" t="s">
        <v>111</v>
      </c>
      <c r="C95" s="21" t="s">
        <v>72</v>
      </c>
      <c r="D95" s="21" t="s">
        <v>70</v>
      </c>
      <c r="E95" s="6" t="s">
        <v>110</v>
      </c>
      <c r="F95" s="6">
        <v>240</v>
      </c>
      <c r="G95" s="30">
        <v>50</v>
      </c>
      <c r="H95" s="30">
        <v>0</v>
      </c>
      <c r="I95" s="30">
        <v>0</v>
      </c>
      <c r="J95" s="38"/>
    </row>
    <row r="96" spans="2:11">
      <c r="B96" s="185" t="s">
        <v>108</v>
      </c>
      <c r="C96" s="94" t="s">
        <v>106</v>
      </c>
      <c r="D96" s="155"/>
      <c r="E96" s="102"/>
      <c r="F96" s="102"/>
      <c r="G96" s="159">
        <f>G98</f>
        <v>18</v>
      </c>
      <c r="H96" s="159">
        <f>H98</f>
        <v>0</v>
      </c>
      <c r="I96" s="96">
        <f>I98</f>
        <v>0</v>
      </c>
      <c r="J96" s="39"/>
      <c r="K96" s="83"/>
    </row>
    <row r="97" spans="2:11" ht="15.75" thickBot="1">
      <c r="B97" s="186"/>
      <c r="C97" s="95"/>
      <c r="D97" s="156"/>
      <c r="E97" s="103"/>
      <c r="F97" s="103"/>
      <c r="G97" s="160"/>
      <c r="H97" s="160"/>
      <c r="I97" s="97"/>
      <c r="J97" s="39"/>
      <c r="K97" s="83"/>
    </row>
    <row r="98" spans="2:11">
      <c r="B98" s="187" t="s">
        <v>109</v>
      </c>
      <c r="C98" s="94" t="s">
        <v>106</v>
      </c>
      <c r="D98" s="94" t="s">
        <v>72</v>
      </c>
      <c r="E98" s="102"/>
      <c r="F98" s="102"/>
      <c r="G98" s="96">
        <v>18</v>
      </c>
      <c r="H98" s="153">
        <f>H100</f>
        <v>0</v>
      </c>
      <c r="I98" s="96">
        <f>I100</f>
        <v>0</v>
      </c>
      <c r="J98" s="39"/>
      <c r="K98" s="83"/>
    </row>
    <row r="99" spans="2:11" ht="36" customHeight="1" thickBot="1">
      <c r="B99" s="188"/>
      <c r="C99" s="95"/>
      <c r="D99" s="95"/>
      <c r="E99" s="103"/>
      <c r="F99" s="103"/>
      <c r="G99" s="97"/>
      <c r="H99" s="154"/>
      <c r="I99" s="97"/>
      <c r="J99" s="39"/>
      <c r="K99" s="83"/>
    </row>
    <row r="100" spans="2:11" ht="243.75" customHeight="1" thickBot="1">
      <c r="B100" s="74" t="s">
        <v>107</v>
      </c>
      <c r="C100" s="70" t="s">
        <v>106</v>
      </c>
      <c r="D100" s="70" t="s">
        <v>72</v>
      </c>
      <c r="E100" s="71">
        <v>610020210</v>
      </c>
      <c r="F100" s="71">
        <v>240</v>
      </c>
      <c r="G100" s="72">
        <v>18</v>
      </c>
      <c r="H100" s="72">
        <v>0</v>
      </c>
      <c r="I100" s="72">
        <v>0</v>
      </c>
      <c r="J100" s="39"/>
    </row>
    <row r="101" spans="2:11">
      <c r="B101" s="157" t="s">
        <v>59</v>
      </c>
      <c r="C101" s="94" t="s">
        <v>73</v>
      </c>
      <c r="D101" s="155"/>
      <c r="E101" s="102"/>
      <c r="F101" s="102"/>
      <c r="G101" s="159">
        <f>G103</f>
        <v>3802.7999999999997</v>
      </c>
      <c r="H101" s="159">
        <f>H103</f>
        <v>1840.9</v>
      </c>
      <c r="I101" s="96">
        <f>I103</f>
        <v>1498.4</v>
      </c>
      <c r="J101" s="39"/>
      <c r="K101" s="83"/>
    </row>
    <row r="102" spans="2:11" ht="15.75" thickBot="1">
      <c r="B102" s="158"/>
      <c r="C102" s="95"/>
      <c r="D102" s="156"/>
      <c r="E102" s="103"/>
      <c r="F102" s="103"/>
      <c r="G102" s="160"/>
      <c r="H102" s="160"/>
      <c r="I102" s="97"/>
      <c r="J102" s="39"/>
      <c r="K102" s="83"/>
    </row>
    <row r="103" spans="2:11">
      <c r="B103" s="151" t="s">
        <v>60</v>
      </c>
      <c r="C103" s="94" t="s">
        <v>73</v>
      </c>
      <c r="D103" s="94" t="s">
        <v>67</v>
      </c>
      <c r="E103" s="102"/>
      <c r="F103" s="102"/>
      <c r="G103" s="96">
        <f>G105</f>
        <v>3802.7999999999997</v>
      </c>
      <c r="H103" s="153">
        <f>H105</f>
        <v>1840.9</v>
      </c>
      <c r="I103" s="96">
        <f>I105</f>
        <v>1498.4</v>
      </c>
      <c r="J103" s="39"/>
      <c r="K103" s="83"/>
    </row>
    <row r="104" spans="2:11" ht="15.75" thickBot="1">
      <c r="B104" s="152"/>
      <c r="C104" s="95"/>
      <c r="D104" s="95"/>
      <c r="E104" s="103"/>
      <c r="F104" s="103"/>
      <c r="G104" s="97"/>
      <c r="H104" s="154"/>
      <c r="I104" s="97"/>
      <c r="J104" s="39"/>
      <c r="K104" s="83"/>
    </row>
    <row r="105" spans="2:11" ht="119.25" customHeight="1">
      <c r="B105" s="149" t="s">
        <v>61</v>
      </c>
      <c r="C105" s="90" t="s">
        <v>73</v>
      </c>
      <c r="D105" s="90" t="s">
        <v>67</v>
      </c>
      <c r="E105" s="92" t="s">
        <v>62</v>
      </c>
      <c r="F105" s="92">
        <v>610</v>
      </c>
      <c r="G105" s="84">
        <f>3885.2-82.4</f>
        <v>3802.7999999999997</v>
      </c>
      <c r="H105" s="84">
        <f>2840.9-1000</f>
        <v>1840.9</v>
      </c>
      <c r="I105" s="84">
        <f>2598.4-1100</f>
        <v>1498.4</v>
      </c>
      <c r="J105" s="39"/>
    </row>
    <row r="106" spans="2:11" ht="31.5" customHeight="1" thickBot="1">
      <c r="B106" s="150"/>
      <c r="C106" s="91"/>
      <c r="D106" s="91"/>
      <c r="E106" s="93"/>
      <c r="F106" s="93"/>
      <c r="G106" s="85"/>
      <c r="H106" s="85"/>
      <c r="I106" s="85"/>
      <c r="J106" s="39"/>
    </row>
    <row r="107" spans="2:11">
      <c r="B107" s="147" t="s">
        <v>63</v>
      </c>
      <c r="C107" s="94">
        <v>10</v>
      </c>
      <c r="D107" s="155"/>
      <c r="E107" s="102"/>
      <c r="F107" s="102"/>
      <c r="G107" s="96">
        <f>G109</f>
        <v>124</v>
      </c>
      <c r="H107" s="96">
        <v>124</v>
      </c>
      <c r="I107" s="96">
        <v>124</v>
      </c>
      <c r="J107" s="39"/>
    </row>
    <row r="108" spans="2:11" ht="15.75" thickBot="1">
      <c r="B108" s="148"/>
      <c r="C108" s="95"/>
      <c r="D108" s="156"/>
      <c r="E108" s="103"/>
      <c r="F108" s="103"/>
      <c r="G108" s="97"/>
      <c r="H108" s="97"/>
      <c r="I108" s="97"/>
      <c r="J108" s="39"/>
    </row>
    <row r="109" spans="2:11">
      <c r="B109" s="147" t="s">
        <v>64</v>
      </c>
      <c r="C109" s="94">
        <v>10</v>
      </c>
      <c r="D109" s="94" t="s">
        <v>67</v>
      </c>
      <c r="E109" s="102"/>
      <c r="F109" s="102"/>
      <c r="G109" s="161">
        <f>G111</f>
        <v>124</v>
      </c>
      <c r="H109" s="161">
        <v>124</v>
      </c>
      <c r="I109" s="161">
        <v>124</v>
      </c>
      <c r="J109" s="39"/>
    </row>
    <row r="110" spans="2:11" ht="15.75" thickBot="1">
      <c r="B110" s="148"/>
      <c r="C110" s="95"/>
      <c r="D110" s="95"/>
      <c r="E110" s="103"/>
      <c r="F110" s="103"/>
      <c r="G110" s="162"/>
      <c r="H110" s="162"/>
      <c r="I110" s="162"/>
      <c r="J110" s="39"/>
    </row>
    <row r="111" spans="2:11" ht="224.25" customHeight="1">
      <c r="B111" s="163" t="s">
        <v>65</v>
      </c>
      <c r="C111" s="90">
        <v>10</v>
      </c>
      <c r="D111" s="90" t="s">
        <v>67</v>
      </c>
      <c r="E111" s="92" t="s">
        <v>66</v>
      </c>
      <c r="F111" s="92">
        <v>310</v>
      </c>
      <c r="G111" s="84">
        <v>124</v>
      </c>
      <c r="H111" s="84">
        <v>124</v>
      </c>
      <c r="I111" s="84">
        <v>124</v>
      </c>
      <c r="J111" s="39"/>
    </row>
    <row r="112" spans="2:11" ht="15.75" thickBot="1">
      <c r="B112" s="164"/>
      <c r="C112" s="91"/>
      <c r="D112" s="91"/>
      <c r="E112" s="93"/>
      <c r="F112" s="93"/>
      <c r="G112" s="85"/>
      <c r="H112" s="85"/>
      <c r="I112" s="85"/>
      <c r="J112" s="39"/>
    </row>
    <row r="113" spans="2:10">
      <c r="B113" s="129" t="s">
        <v>94</v>
      </c>
      <c r="C113" s="94" t="s">
        <v>92</v>
      </c>
      <c r="D113" s="155"/>
      <c r="E113" s="102"/>
      <c r="F113" s="102"/>
      <c r="G113" s="96">
        <f>G115</f>
        <v>0.6</v>
      </c>
      <c r="H113" s="96">
        <f>H115</f>
        <v>81.599999999999994</v>
      </c>
      <c r="I113" s="96">
        <v>0</v>
      </c>
      <c r="J113" s="39"/>
    </row>
    <row r="114" spans="2:10" ht="15.75" thickBot="1">
      <c r="B114" s="130"/>
      <c r="C114" s="95"/>
      <c r="D114" s="156"/>
      <c r="E114" s="103"/>
      <c r="F114" s="103"/>
      <c r="G114" s="97"/>
      <c r="H114" s="97"/>
      <c r="I114" s="97"/>
      <c r="J114" s="39"/>
    </row>
    <row r="115" spans="2:10">
      <c r="B115" s="129" t="s">
        <v>93</v>
      </c>
      <c r="C115" s="94" t="s">
        <v>92</v>
      </c>
      <c r="D115" s="94" t="s">
        <v>67</v>
      </c>
      <c r="E115" s="102"/>
      <c r="F115" s="102"/>
      <c r="G115" s="161">
        <f>G117</f>
        <v>0.6</v>
      </c>
      <c r="H115" s="161">
        <f>H117</f>
        <v>81.599999999999994</v>
      </c>
      <c r="I115" s="161">
        <v>0</v>
      </c>
      <c r="J115" s="39"/>
    </row>
    <row r="116" spans="2:10" ht="29.25" customHeight="1" thickBot="1">
      <c r="B116" s="130"/>
      <c r="C116" s="95"/>
      <c r="D116" s="95"/>
      <c r="E116" s="103"/>
      <c r="F116" s="103"/>
      <c r="G116" s="162"/>
      <c r="H116" s="162"/>
      <c r="I116" s="162"/>
      <c r="J116" s="39"/>
    </row>
    <row r="117" spans="2:10" ht="101.25" customHeight="1">
      <c r="B117" s="163" t="s">
        <v>96</v>
      </c>
      <c r="C117" s="90" t="s">
        <v>92</v>
      </c>
      <c r="D117" s="90" t="s">
        <v>67</v>
      </c>
      <c r="E117" s="92" t="s">
        <v>95</v>
      </c>
      <c r="F117" s="92">
        <v>730</v>
      </c>
      <c r="G117" s="84">
        <v>0.6</v>
      </c>
      <c r="H117" s="84">
        <v>81.599999999999994</v>
      </c>
      <c r="I117" s="84">
        <v>0</v>
      </c>
      <c r="J117" s="39"/>
    </row>
    <row r="118" spans="2:10" ht="22.5" customHeight="1" thickBot="1">
      <c r="B118" s="164"/>
      <c r="C118" s="91"/>
      <c r="D118" s="91"/>
      <c r="E118" s="93"/>
      <c r="F118" s="93"/>
      <c r="G118" s="85"/>
      <c r="H118" s="85"/>
      <c r="I118" s="85"/>
      <c r="J118" s="39"/>
    </row>
  </sheetData>
  <mergeCells count="303">
    <mergeCell ref="B98:B99"/>
    <mergeCell ref="C98:C99"/>
    <mergeCell ref="D98:D99"/>
    <mergeCell ref="E98:E99"/>
    <mergeCell ref="F98:F99"/>
    <mergeCell ref="G98:G99"/>
    <mergeCell ref="H98:H99"/>
    <mergeCell ref="I98:I99"/>
    <mergeCell ref="K98:K99"/>
    <mergeCell ref="B96:B97"/>
    <mergeCell ref="C96:C97"/>
    <mergeCell ref="D96:D97"/>
    <mergeCell ref="E96:E97"/>
    <mergeCell ref="F96:F97"/>
    <mergeCell ref="G96:G97"/>
    <mergeCell ref="H96:H97"/>
    <mergeCell ref="I96:I97"/>
    <mergeCell ref="K96:K97"/>
    <mergeCell ref="E1:I1"/>
    <mergeCell ref="B117:B118"/>
    <mergeCell ref="C117:C118"/>
    <mergeCell ref="D117:D118"/>
    <mergeCell ref="E117:E118"/>
    <mergeCell ref="F117:F118"/>
    <mergeCell ref="G117:G118"/>
    <mergeCell ref="H117:H118"/>
    <mergeCell ref="I117:I118"/>
    <mergeCell ref="B113:B114"/>
    <mergeCell ref="C113:C114"/>
    <mergeCell ref="D113:D114"/>
    <mergeCell ref="E113:E114"/>
    <mergeCell ref="F113:F114"/>
    <mergeCell ref="G113:G114"/>
    <mergeCell ref="H113:H114"/>
    <mergeCell ref="I113:I114"/>
    <mergeCell ref="B115:B116"/>
    <mergeCell ref="C115:C116"/>
    <mergeCell ref="D115:D116"/>
    <mergeCell ref="E115:E116"/>
    <mergeCell ref="F115:F116"/>
    <mergeCell ref="G115:G116"/>
    <mergeCell ref="H115:H116"/>
    <mergeCell ref="I115:I116"/>
    <mergeCell ref="G8:I8"/>
    <mergeCell ref="D9:I9"/>
    <mergeCell ref="D10:I10"/>
    <mergeCell ref="D11:I11"/>
    <mergeCell ref="G19:G20"/>
    <mergeCell ref="H19:H20"/>
    <mergeCell ref="I19:I20"/>
    <mergeCell ref="I34:I35"/>
    <mergeCell ref="I32:I33"/>
    <mergeCell ref="H72:H73"/>
    <mergeCell ref="I72:I73"/>
    <mergeCell ref="H74:H75"/>
    <mergeCell ref="I74:I75"/>
    <mergeCell ref="F74:F75"/>
    <mergeCell ref="F72:F73"/>
    <mergeCell ref="I105:I106"/>
    <mergeCell ref="I101:I102"/>
    <mergeCell ref="I103:I104"/>
    <mergeCell ref="I86:J86"/>
    <mergeCell ref="I89:J89"/>
    <mergeCell ref="J91:J93"/>
    <mergeCell ref="H91:H93"/>
    <mergeCell ref="I91:I93"/>
    <mergeCell ref="A34:A35"/>
    <mergeCell ref="A32:A33"/>
    <mergeCell ref="B32:B33"/>
    <mergeCell ref="C32:C33"/>
    <mergeCell ref="D32:D33"/>
    <mergeCell ref="E32:E33"/>
    <mergeCell ref="F32:F33"/>
    <mergeCell ref="G32:G33"/>
    <mergeCell ref="H32:H33"/>
    <mergeCell ref="B23:B24"/>
    <mergeCell ref="B21:B22"/>
    <mergeCell ref="B26:B27"/>
    <mergeCell ref="G26:G27"/>
    <mergeCell ref="I30:I31"/>
    <mergeCell ref="I21:I22"/>
    <mergeCell ref="E41:E42"/>
    <mergeCell ref="G68:G69"/>
    <mergeCell ref="C70:C71"/>
    <mergeCell ref="D70:D71"/>
    <mergeCell ref="H70:H71"/>
    <mergeCell ref="G70:G71"/>
    <mergeCell ref="I70:I71"/>
    <mergeCell ref="C68:C69"/>
    <mergeCell ref="D68:D69"/>
    <mergeCell ref="E68:E69"/>
    <mergeCell ref="B65:B67"/>
    <mergeCell ref="B68:B69"/>
    <mergeCell ref="C65:C67"/>
    <mergeCell ref="D65:D67"/>
    <mergeCell ref="E65:E67"/>
    <mergeCell ref="I49:I50"/>
    <mergeCell ref="G51:G58"/>
    <mergeCell ref="I47:I48"/>
    <mergeCell ref="B19:B20"/>
    <mergeCell ref="B13:I13"/>
    <mergeCell ref="B14:I14"/>
    <mergeCell ref="B16:I16"/>
    <mergeCell ref="B15:I15"/>
    <mergeCell ref="H18:I18"/>
    <mergeCell ref="I65:I67"/>
    <mergeCell ref="H65:H67"/>
    <mergeCell ref="F68:F69"/>
    <mergeCell ref="B51:B58"/>
    <mergeCell ref="B59:B61"/>
    <mergeCell ref="G59:G61"/>
    <mergeCell ref="F65:F67"/>
    <mergeCell ref="G65:G67"/>
    <mergeCell ref="H51:H58"/>
    <mergeCell ref="H59:H61"/>
    <mergeCell ref="I51:I58"/>
    <mergeCell ref="G49:G50"/>
    <mergeCell ref="H49:H50"/>
    <mergeCell ref="H68:H69"/>
    <mergeCell ref="I68:I69"/>
    <mergeCell ref="I62:I63"/>
    <mergeCell ref="B62:B63"/>
    <mergeCell ref="C62:C63"/>
    <mergeCell ref="C91:C93"/>
    <mergeCell ref="D91:D93"/>
    <mergeCell ref="E91:E93"/>
    <mergeCell ref="F91:F93"/>
    <mergeCell ref="G91:G93"/>
    <mergeCell ref="F76:F77"/>
    <mergeCell ref="G76:G77"/>
    <mergeCell ref="H76:H77"/>
    <mergeCell ref="F19:F20"/>
    <mergeCell ref="E19:E20"/>
    <mergeCell ref="D19:D20"/>
    <mergeCell ref="C19:C20"/>
    <mergeCell ref="E62:E63"/>
    <mergeCell ref="F62:F63"/>
    <mergeCell ref="G62:G63"/>
    <mergeCell ref="D62:D63"/>
    <mergeCell ref="H62:H63"/>
    <mergeCell ref="G43:G44"/>
    <mergeCell ref="C51:C58"/>
    <mergeCell ref="D51:D58"/>
    <mergeCell ref="C41:C42"/>
    <mergeCell ref="C39:C40"/>
    <mergeCell ref="H39:H40"/>
    <mergeCell ref="G36:G37"/>
    <mergeCell ref="B101:B102"/>
    <mergeCell ref="C101:C102"/>
    <mergeCell ref="D101:D102"/>
    <mergeCell ref="E101:E102"/>
    <mergeCell ref="F101:F102"/>
    <mergeCell ref="G101:G102"/>
    <mergeCell ref="H101:H102"/>
    <mergeCell ref="B109:B110"/>
    <mergeCell ref="I111:I112"/>
    <mergeCell ref="H111:H112"/>
    <mergeCell ref="G111:G112"/>
    <mergeCell ref="F111:F112"/>
    <mergeCell ref="E111:E112"/>
    <mergeCell ref="I107:I108"/>
    <mergeCell ref="G109:G110"/>
    <mergeCell ref="H109:H110"/>
    <mergeCell ref="I109:I110"/>
    <mergeCell ref="C109:C110"/>
    <mergeCell ref="D109:D110"/>
    <mergeCell ref="E109:E110"/>
    <mergeCell ref="F109:F110"/>
    <mergeCell ref="B111:B112"/>
    <mergeCell ref="C111:C112"/>
    <mergeCell ref="D111:D112"/>
    <mergeCell ref="B107:B108"/>
    <mergeCell ref="B105:B106"/>
    <mergeCell ref="B103:B104"/>
    <mergeCell ref="C103:C104"/>
    <mergeCell ref="D103:D104"/>
    <mergeCell ref="E103:E104"/>
    <mergeCell ref="F103:F104"/>
    <mergeCell ref="G103:G104"/>
    <mergeCell ref="H103:H104"/>
    <mergeCell ref="C107:C108"/>
    <mergeCell ref="D107:D108"/>
    <mergeCell ref="E107:E108"/>
    <mergeCell ref="F107:F108"/>
    <mergeCell ref="C105:C106"/>
    <mergeCell ref="D105:D106"/>
    <mergeCell ref="E105:E106"/>
    <mergeCell ref="F105:F106"/>
    <mergeCell ref="G105:G106"/>
    <mergeCell ref="H105:H106"/>
    <mergeCell ref="G107:G108"/>
    <mergeCell ref="H107:H108"/>
    <mergeCell ref="I88:J88"/>
    <mergeCell ref="I76:I77"/>
    <mergeCell ref="I81:J81"/>
    <mergeCell ref="I82:J82"/>
    <mergeCell ref="B76:B77"/>
    <mergeCell ref="B70:B71"/>
    <mergeCell ref="C72:C73"/>
    <mergeCell ref="D72:D73"/>
    <mergeCell ref="E72:E73"/>
    <mergeCell ref="B72:B73"/>
    <mergeCell ref="B74:B75"/>
    <mergeCell ref="C76:C77"/>
    <mergeCell ref="D76:D77"/>
    <mergeCell ref="E76:E77"/>
    <mergeCell ref="E70:E71"/>
    <mergeCell ref="C74:C75"/>
    <mergeCell ref="D74:D75"/>
    <mergeCell ref="E74:E75"/>
    <mergeCell ref="I87:J87"/>
    <mergeCell ref="F51:F58"/>
    <mergeCell ref="G47:G48"/>
    <mergeCell ref="H47:H48"/>
    <mergeCell ref="I59:I61"/>
    <mergeCell ref="B49:B50"/>
    <mergeCell ref="B47:B48"/>
    <mergeCell ref="I83:J83"/>
    <mergeCell ref="G72:G73"/>
    <mergeCell ref="G74:G75"/>
    <mergeCell ref="F70:F71"/>
    <mergeCell ref="B41:B42"/>
    <mergeCell ref="B43:B44"/>
    <mergeCell ref="H43:H44"/>
    <mergeCell ref="I43:I44"/>
    <mergeCell ref="H41:H42"/>
    <mergeCell ref="I41:I42"/>
    <mergeCell ref="G41:G42"/>
    <mergeCell ref="F41:F42"/>
    <mergeCell ref="C59:C61"/>
    <mergeCell ref="F59:F61"/>
    <mergeCell ref="E59:E61"/>
    <mergeCell ref="D59:D61"/>
    <mergeCell ref="C43:C44"/>
    <mergeCell ref="D43:D44"/>
    <mergeCell ref="F43:F44"/>
    <mergeCell ref="C49:C50"/>
    <mergeCell ref="D49:D50"/>
    <mergeCell ref="C47:C48"/>
    <mergeCell ref="D47:D48"/>
    <mergeCell ref="E47:E48"/>
    <mergeCell ref="F47:F48"/>
    <mergeCell ref="E49:E50"/>
    <mergeCell ref="F49:F50"/>
    <mergeCell ref="E51:E58"/>
    <mergeCell ref="C36:C37"/>
    <mergeCell ref="D36:D37"/>
    <mergeCell ref="E36:E37"/>
    <mergeCell ref="F36:F37"/>
    <mergeCell ref="B36:B37"/>
    <mergeCell ref="G28:G29"/>
    <mergeCell ref="H28:H29"/>
    <mergeCell ref="C30:C31"/>
    <mergeCell ref="D30:D31"/>
    <mergeCell ref="E30:E31"/>
    <mergeCell ref="F30:F31"/>
    <mergeCell ref="G30:G31"/>
    <mergeCell ref="H30:H31"/>
    <mergeCell ref="B34:B35"/>
    <mergeCell ref="C34:C35"/>
    <mergeCell ref="D34:D35"/>
    <mergeCell ref="E34:E35"/>
    <mergeCell ref="F34:F35"/>
    <mergeCell ref="G34:G35"/>
    <mergeCell ref="H34:H35"/>
    <mergeCell ref="H36:H37"/>
    <mergeCell ref="C23:C24"/>
    <mergeCell ref="D23:D24"/>
    <mergeCell ref="E23:E24"/>
    <mergeCell ref="F23:F24"/>
    <mergeCell ref="G23:G24"/>
    <mergeCell ref="H23:H24"/>
    <mergeCell ref="I23:I24"/>
    <mergeCell ref="C21:C22"/>
    <mergeCell ref="D21:D22"/>
    <mergeCell ref="E21:E22"/>
    <mergeCell ref="F21:F22"/>
    <mergeCell ref="G21:G22"/>
    <mergeCell ref="H21:H22"/>
    <mergeCell ref="B39:B40"/>
    <mergeCell ref="D41:D42"/>
    <mergeCell ref="E2:I2"/>
    <mergeCell ref="C3:I3"/>
    <mergeCell ref="C4:I4"/>
    <mergeCell ref="B5:I5"/>
    <mergeCell ref="B6:I6"/>
    <mergeCell ref="K103:K104"/>
    <mergeCell ref="K101:K102"/>
    <mergeCell ref="H26:H27"/>
    <mergeCell ref="I26:I27"/>
    <mergeCell ref="B28:B29"/>
    <mergeCell ref="B30:B31"/>
    <mergeCell ref="C28:C29"/>
    <mergeCell ref="D28:D29"/>
    <mergeCell ref="E28:E29"/>
    <mergeCell ref="F28:F29"/>
    <mergeCell ref="C25:C26"/>
    <mergeCell ref="I36:I37"/>
    <mergeCell ref="E39:E40"/>
    <mergeCell ref="F39:F40"/>
    <mergeCell ref="G39:G40"/>
    <mergeCell ref="I39:I40"/>
    <mergeCell ref="I28:I29"/>
  </mergeCells>
  <pageMargins left="0.7" right="0.7" top="0.75" bottom="0.75" header="0.3" footer="0.3"/>
  <pageSetup paperSize="9" scale="58" orientation="portrait" r:id="rId1"/>
  <rowBreaks count="2" manualBreakCount="2">
    <brk id="34" max="10" man="1"/>
    <brk id="58" max="16383" man="1"/>
  </row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Бухгалтерия</dc:creator>
  <cp:lastModifiedBy>Бухгалтерия</cp:lastModifiedBy>
  <dcterms:created xsi:type="dcterms:W3CDTF">2022-10-05T10:51:27Z</dcterms:created>
  <dcterms:modified xsi:type="dcterms:W3CDTF">2024-06-27T14:22:09Z</dcterms:modified>
</cp:coreProperties>
</file>