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G89" i="1"/>
  <c r="G88"/>
  <c r="G43"/>
  <c r="G28"/>
  <c r="H28"/>
  <c r="I97" l="1"/>
  <c r="I95" s="1"/>
  <c r="H97"/>
  <c r="H95"/>
  <c r="G95"/>
  <c r="G87"/>
  <c r="G76"/>
  <c r="G74" s="1"/>
  <c r="I26"/>
  <c r="H26"/>
  <c r="G80"/>
  <c r="G86" l="1"/>
  <c r="G82"/>
  <c r="G104"/>
  <c r="I47" l="1"/>
  <c r="I49"/>
  <c r="H104" l="1"/>
  <c r="H102" s="1"/>
  <c r="G26"/>
  <c r="G90"/>
  <c r="I82" l="1"/>
  <c r="I86"/>
  <c r="H86"/>
  <c r="H112"/>
  <c r="H114"/>
  <c r="G114"/>
  <c r="G112" s="1"/>
  <c r="I81" l="1"/>
  <c r="I104"/>
  <c r="I39" l="1"/>
  <c r="H39"/>
  <c r="G39"/>
  <c r="I89"/>
  <c r="H89"/>
  <c r="G81"/>
  <c r="H82"/>
  <c r="G32" l="1"/>
  <c r="H100"/>
  <c r="I25"/>
  <c r="H49"/>
  <c r="H47" s="1"/>
  <c r="H25"/>
  <c r="I102"/>
  <c r="I100" s="1"/>
  <c r="I74"/>
  <c r="I72" s="1"/>
  <c r="H74"/>
  <c r="H72" s="1"/>
  <c r="I79"/>
  <c r="H79"/>
  <c r="G79"/>
  <c r="G49"/>
  <c r="G47" s="1"/>
  <c r="G25"/>
  <c r="G23" s="1"/>
  <c r="G21" s="1"/>
  <c r="G108"/>
  <c r="G106" s="1"/>
  <c r="G72"/>
  <c r="G64"/>
  <c r="G62" s="1"/>
  <c r="H81" l="1"/>
  <c r="H23"/>
  <c r="I23"/>
  <c r="I21" s="1"/>
  <c r="G102"/>
  <c r="G100" s="1"/>
  <c r="H21" l="1"/>
</calcChain>
</file>

<file path=xl/sharedStrings.xml><?xml version="1.0" encoding="utf-8"?>
<sst xmlns="http://schemas.openxmlformats.org/spreadsheetml/2006/main" count="189" uniqueCount="115">
  <si>
    <t>Наименование</t>
  </si>
  <si>
    <t>Рз</t>
  </si>
  <si>
    <t>ПР</t>
  </si>
  <si>
    <t>ЦСР</t>
  </si>
  <si>
    <t>ВР</t>
  </si>
  <si>
    <t>2024 год</t>
  </si>
  <si>
    <t>ВСЕГО</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</si>
  <si>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</si>
  <si>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</si>
  <si>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выплаты по оплате труда работников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(Расходы на выплаты персоналу государственных (муниципальных) органов)</t>
  </si>
  <si>
    <t>01 2 00 00110</t>
  </si>
  <si>
    <t>Расходы на обеспечение функций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(Иные закупки товаров, работ и услуг для  обеспечения государственных (муниципальных) нужд)</t>
  </si>
  <si>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</si>
  <si>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</si>
  <si>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</si>
  <si>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r>
      <t>Резервные фонды</t>
    </r>
    <r>
      <rPr>
        <sz val="11"/>
        <color theme="1"/>
        <rFont val="Times New Roman"/>
        <family val="1"/>
        <charset val="204"/>
      </rPr>
      <t xml:space="preserve">  </t>
    </r>
  </si>
  <si>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</si>
  <si>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</si>
  <si>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Другие общегосударственные вопросы</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</si>
  <si>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</si>
  <si>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</si>
  <si>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t>Реализация направления расходов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</si>
  <si>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</si>
  <si>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</si>
  <si>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</si>
  <si>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</si>
  <si>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</si>
  <si>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Национальная оборона</t>
  </si>
  <si>
    <t>Мобилизационная и вневойсковая подготовка</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</si>
  <si>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</si>
  <si>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</si>
  <si>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</si>
  <si>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</si>
  <si>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пожарной безопасности</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</si>
  <si>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</si>
  <si>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</si>
  <si>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</si>
  <si>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</si>
  <si>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t>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межбюджетные трансферты)</t>
  </si>
  <si>
    <t>03 2 00 85010</t>
  </si>
  <si>
    <t>НАЦИОНАЛЬНАЯ ЭКОНОМИКА</t>
  </si>
  <si>
    <t>Дорожное хозяйство (дорожные фонды)</t>
  </si>
  <si>
    <t>Мероприятия по ремонту и содержанию автомобильных дорог общего пользования местного значения в рамках подпрограммы «Развитие транспортной инфраструктуры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</si>
  <si>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04 1 00 20070</t>
  </si>
  <si>
    <t>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</si>
  <si>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04 2 00 20010</t>
  </si>
  <si>
    <t>Жилищно-коммунальное хозяйство</t>
  </si>
  <si>
    <t>Жилищное хозяйство</t>
  </si>
  <si>
    <t>Расходы на уплату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</si>
  <si>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05 3 00 20210</t>
  </si>
  <si>
    <t>Коммунальное хозяйство</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</si>
  <si>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1"/>
        <color rgb="FF000000"/>
        <rFont val="Times New Roman"/>
        <family val="1"/>
        <charset val="204"/>
      </rPr>
      <t>м</t>
    </r>
    <r>
      <rPr>
        <sz val="11"/>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</si>
  <si>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</si>
  <si>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Благоустройство</t>
  </si>
  <si>
    <t>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t>
  </si>
  <si>
    <t>«Благоустройство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</si>
  <si>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</si>
  <si>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</si>
  <si>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</si>
  <si>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Культура, кинематография</t>
  </si>
  <si>
    <t>Культура</t>
  </si>
  <si>
    <r>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t>
    </r>
    <r>
      <rPr>
        <b/>
        <sz val="11"/>
        <color theme="1"/>
        <rFont val="Times New Roman"/>
        <family val="1"/>
        <charset val="204"/>
      </rPr>
      <t xml:space="preserve"> </t>
    </r>
    <r>
      <rPr>
        <sz val="11"/>
        <color theme="1"/>
        <rFont val="Times New Roman"/>
        <family val="1"/>
        <charset val="204"/>
      </rPr>
      <t>«Развитие культуры, физической культуры и спорта» (Субсидии бюджетным учреждениям)</t>
    </r>
  </si>
  <si>
    <t>02 1 00 00590</t>
  </si>
  <si>
    <t>Социальная политика</t>
  </si>
  <si>
    <t>Пенсионное обеспечение</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</si>
  <si>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</si>
  <si>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</si>
  <si>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01</t>
  </si>
  <si>
    <t>04</t>
  </si>
  <si>
    <t>02</t>
  </si>
  <si>
    <t>03</t>
  </si>
  <si>
    <t>09</t>
  </si>
  <si>
    <t>05</t>
  </si>
  <si>
    <t>08</t>
  </si>
  <si>
    <t xml:space="preserve">Распределение бюджетных ассигнований по разделам, подразделам, целевым статьям </t>
  </si>
  <si>
    <t xml:space="preserve">(муниципальным программам Углеродовского городского поселения и непрограммным </t>
  </si>
  <si>
    <t>направлениям деятельности), группам и подгруппам  видов расходов классификации</t>
  </si>
  <si>
    <t>(тыс. рублей)</t>
  </si>
  <si>
    <t>Приложение 3</t>
  </si>
  <si>
    <t>к решению Собрания депутатов Углеродовского городского поселения</t>
  </si>
  <si>
    <t>12</t>
  </si>
  <si>
    <t>99 9  0020340</t>
  </si>
  <si>
    <t>Другие вопросы в области национальной экономики</t>
  </si>
  <si>
    <t>Мероприятия по фрмированию земельных учасков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</si>
  <si>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2025 год</t>
  </si>
  <si>
    <t xml:space="preserve">Обеспечение деятельности финансовых, налоговых и таможенных органов  и органов финансового (финансово- бюджетного) надзора </t>
  </si>
  <si>
    <t>06</t>
  </si>
  <si>
    <t>99 9 00 85010</t>
  </si>
  <si>
    <t>Красносулинского района на 2024 год и на плановый 2025 и 2026 годов"</t>
  </si>
  <si>
    <t>расходов бюджетов на 2024 год и на плановый период 2025 и 2026 годов</t>
  </si>
  <si>
    <t>2026 год</t>
  </si>
  <si>
    <t>07 1 00 S3160</t>
  </si>
  <si>
    <t>13</t>
  </si>
  <si>
    <t>Обслуживание государственного (муниципального) внутреннего долга</t>
  </si>
  <si>
    <t>Обслуживание государственного (муниципального) долга</t>
  </si>
  <si>
    <t>99 2 00 90090</t>
  </si>
  <si>
    <t>Процентные платежи по обслуживанию муниципального долга Углеродовского городского поселения в рамках непрогаммного направления деятельности органа местного самоуправления Углеродовского городского поселения (Обслуживание муниципального долга)</t>
  </si>
  <si>
    <t xml:space="preserve">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муниципального образования "Углеродовского городского поселения"  органам местного самоуправления  муниципального образования "Красносулинский район" 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</si>
  <si>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от  25.12.2023 №  118 "О бюджете Углеродовского городского поселения</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</si>
  <si>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</si>
  <si>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07 1 00 20210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</si>
  <si>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</si>
  <si>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к проекту решения Собрания депутатов Углеродовского городского поселения</t>
  </si>
  <si>
    <t xml:space="preserve">Углеродовского городского поселения от 25.12.2023 № 118 "О бюджете Углеродовского </t>
  </si>
  <si>
    <t>городского поселения Красносулинского района на 2024 год и на плановый период 2025 и 2026 годов"</t>
  </si>
  <si>
    <t>05 3 00 20190</t>
  </si>
  <si>
    <t>Иные мероприятия в сфере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Углеродовское городское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</si>
  <si>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07</t>
  </si>
  <si>
    <t>Повышение квалификации лиц, занятых в системе местного самоуправления, замещающих выборные муниципальные должности муниципальных служащих в рамках подпрограммы   «Развитие муниципального управления и муниципальной службы в Углеродовском городском поселении, повышение квалификации лиц, занятых в системе местного самоуправления»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</si>
  <si>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Образование</t>
  </si>
  <si>
    <t>Профессиональная подготовка, переподготовка и повышение квалификации</t>
  </si>
  <si>
    <t>05 2 00 20240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</si>
  <si>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</si>
  <si>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от 24.05.2024 № 135 "О внесении изменений в решение Собрания депутатов</t>
  </si>
  <si>
    <t>06  1 00 20210</t>
  </si>
</sst>
</file>

<file path=xl/styles.xml><?xml version="1.0" encoding="utf-8"?>
<styleSheet xmlns="http://schemas.openxmlformats.org/spreadsheetml/2006/main">
  <numFmts count="2">
    <numFmt numFmtId="164" formatCode="0.0"/>
    <numFmt numFmtId="165" formatCode="#,##0.0"/>
  </numFmts>
  <fonts count="10">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b/>
      <sz val="11"/>
      <color rgb="FF000000"/>
      <name val="Times New Roman"/>
      <family val="1"/>
      <charset val="204"/>
    </font>
    <font>
      <b/>
      <sz val="11"/>
      <color theme="1"/>
      <name val="Times New Roman"/>
      <family val="1"/>
      <charset val="204"/>
    </font>
    <font>
      <sz val="11"/>
      <color theme="1"/>
      <name val="Times New Roman"/>
      <family val="1"/>
      <charset val="204"/>
    </font>
    <font>
      <sz val="11"/>
      <color rgb="FF000000"/>
      <name val="Times New Roman"/>
      <family val="1"/>
      <charset val="204"/>
    </font>
    <font>
      <sz val="12"/>
      <color rgb="FF000000"/>
      <name val="Times New Roman"/>
      <family val="1"/>
      <charset val="204"/>
    </font>
    <font>
      <b/>
      <sz val="14"/>
      <color theme="1"/>
      <name val="Times New Roman"/>
      <family val="1"/>
      <charset val="204"/>
    </font>
  </fonts>
  <fills count="3">
    <fill>
      <patternFill patternType="none"/>
    </fill>
    <fill>
      <patternFill patternType="gray125"/>
    </fill>
    <fill>
      <patternFill patternType="solid">
        <fgColor rgb="FFFFFFFF"/>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top/>
      <bottom style="medium">
        <color indexed="64"/>
      </bottom>
      <diagonal/>
    </border>
  </borders>
  <cellStyleXfs count="1">
    <xf numFmtId="0" fontId="0" fillId="0" borderId="0"/>
  </cellStyleXfs>
  <cellXfs count="189">
    <xf numFmtId="0" fontId="0" fillId="0" borderId="0" xfId="0"/>
    <xf numFmtId="0" fontId="5" fillId="0" borderId="5" xfId="0" applyFont="1" applyBorder="1" applyAlignment="1">
      <alignment horizontal="center" wrapText="1"/>
    </xf>
    <xf numFmtId="0" fontId="5" fillId="0" borderId="3" xfId="0" applyFont="1" applyBorder="1" applyAlignment="1">
      <alignment wrapText="1"/>
    </xf>
    <xf numFmtId="0" fontId="5" fillId="0" borderId="3" xfId="0" applyFont="1" applyBorder="1" applyAlignment="1">
      <alignment vertical="top" wrapText="1"/>
    </xf>
    <xf numFmtId="0" fontId="2" fillId="0" borderId="5" xfId="0" applyFont="1" applyBorder="1" applyAlignment="1">
      <alignment horizontal="center" wrapText="1"/>
    </xf>
    <xf numFmtId="0" fontId="1" fillId="0" borderId="7" xfId="0" applyFont="1" applyBorder="1" applyAlignment="1">
      <alignment horizontal="center" wrapText="1"/>
    </xf>
    <xf numFmtId="0" fontId="6" fillId="0" borderId="5" xfId="0" applyFont="1" applyBorder="1" applyAlignment="1">
      <alignment horizontal="center" wrapText="1"/>
    </xf>
    <xf numFmtId="0" fontId="2" fillId="2" borderId="7" xfId="0" applyFont="1" applyFill="1" applyBorder="1" applyAlignment="1">
      <alignment horizontal="center" wrapText="1"/>
    </xf>
    <xf numFmtId="0" fontId="5" fillId="2" borderId="5" xfId="0" applyFont="1" applyFill="1" applyBorder="1" applyAlignment="1">
      <alignment horizontal="center" wrapText="1"/>
    </xf>
    <xf numFmtId="0" fontId="6" fillId="0" borderId="3" xfId="0" applyFont="1" applyBorder="1" applyAlignment="1">
      <alignment wrapText="1"/>
    </xf>
    <xf numFmtId="0" fontId="6" fillId="0" borderId="9" xfId="0" applyFont="1" applyBorder="1" applyAlignment="1">
      <alignment wrapText="1"/>
    </xf>
    <xf numFmtId="0" fontId="0" fillId="0" borderId="0" xfId="0" applyAlignment="1">
      <alignment horizontal="left"/>
    </xf>
    <xf numFmtId="0" fontId="6" fillId="2" borderId="9" xfId="0" applyFont="1" applyFill="1" applyBorder="1" applyAlignment="1">
      <alignment horizontal="left" wrapText="1"/>
    </xf>
    <xf numFmtId="0" fontId="1" fillId="2" borderId="7"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9" xfId="0" applyFont="1" applyBorder="1" applyAlignment="1">
      <alignment vertical="top" wrapText="1"/>
    </xf>
    <xf numFmtId="0" fontId="2" fillId="0" borderId="4" xfId="0" applyFont="1" applyBorder="1" applyAlignment="1">
      <alignment horizontal="center" wrapText="1"/>
    </xf>
    <xf numFmtId="0" fontId="7" fillId="0" borderId="5" xfId="0" applyFont="1" applyBorder="1" applyAlignment="1">
      <alignment horizontal="center" wrapText="1"/>
    </xf>
    <xf numFmtId="0" fontId="8" fillId="0" borderId="5" xfId="0" applyFont="1" applyBorder="1" applyAlignment="1">
      <alignment horizontal="center" wrapText="1"/>
    </xf>
    <xf numFmtId="0" fontId="2" fillId="0" borderId="5" xfId="0" applyFont="1" applyBorder="1" applyAlignment="1">
      <alignment horizontal="center" vertical="top" wrapText="1"/>
    </xf>
    <xf numFmtId="49" fontId="6" fillId="0" borderId="5" xfId="0" applyNumberFormat="1" applyFont="1" applyBorder="1" applyAlignment="1">
      <alignment horizontal="center" wrapText="1"/>
    </xf>
    <xf numFmtId="49" fontId="5" fillId="0" borderId="5" xfId="0" applyNumberFormat="1" applyFont="1" applyBorder="1" applyAlignment="1">
      <alignment horizontal="center" wrapText="1"/>
    </xf>
    <xf numFmtId="49" fontId="6" fillId="0" borderId="3" xfId="0" applyNumberFormat="1" applyFont="1" applyBorder="1" applyAlignment="1">
      <alignment horizontal="center" wrapText="1"/>
    </xf>
    <xf numFmtId="49" fontId="6" fillId="2" borderId="3" xfId="0" applyNumberFormat="1" applyFont="1" applyFill="1" applyBorder="1" applyAlignment="1">
      <alignment horizontal="center" vertical="center" wrapText="1"/>
    </xf>
    <xf numFmtId="49" fontId="6" fillId="0" borderId="5"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2" fillId="0" borderId="5" xfId="0" applyFont="1" applyBorder="1" applyAlignment="1">
      <alignment horizontal="center" vertical="center" wrapText="1"/>
    </xf>
    <xf numFmtId="49" fontId="5" fillId="0" borderId="5" xfId="0" applyNumberFormat="1" applyFont="1" applyBorder="1" applyAlignment="1">
      <alignment horizontal="center" vertical="top" wrapText="1"/>
    </xf>
    <xf numFmtId="164" fontId="6" fillId="0" borderId="5" xfId="0" applyNumberFormat="1" applyFont="1" applyBorder="1" applyAlignment="1">
      <alignment horizontal="center" wrapText="1"/>
    </xf>
    <xf numFmtId="0" fontId="5" fillId="0" borderId="1" xfId="0" applyFont="1" applyBorder="1" applyAlignment="1">
      <alignment horizontal="left" wrapText="1"/>
    </xf>
    <xf numFmtId="164" fontId="6" fillId="0" borderId="5" xfId="0" applyNumberFormat="1" applyFont="1" applyBorder="1" applyAlignment="1">
      <alignment horizontal="center" vertical="center" wrapText="1"/>
    </xf>
    <xf numFmtId="49" fontId="6" fillId="0" borderId="1" xfId="0" applyNumberFormat="1" applyFont="1" applyBorder="1" applyAlignment="1">
      <alignment horizontal="center" wrapText="1"/>
    </xf>
    <xf numFmtId="164" fontId="6" fillId="2" borderId="5" xfId="0" applyNumberFormat="1" applyFont="1" applyFill="1" applyBorder="1" applyAlignment="1">
      <alignment horizontal="center" vertical="center" wrapText="1"/>
    </xf>
    <xf numFmtId="164" fontId="7" fillId="0" borderId="5" xfId="0" applyNumberFormat="1" applyFont="1" applyBorder="1" applyAlignment="1">
      <alignment horizontal="center" wrapText="1"/>
    </xf>
    <xf numFmtId="2" fontId="0" fillId="0" borderId="0" xfId="0" applyNumberFormat="1"/>
    <xf numFmtId="0" fontId="0" fillId="0" borderId="0" xfId="0" applyAlignment="1">
      <alignment horizontal="center"/>
    </xf>
    <xf numFmtId="164" fontId="1" fillId="0" borderId="0" xfId="0" applyNumberFormat="1" applyFont="1" applyAlignment="1">
      <alignment wrapText="1"/>
    </xf>
    <xf numFmtId="164" fontId="0" fillId="0" borderId="0" xfId="0" applyNumberFormat="1"/>
    <xf numFmtId="164" fontId="0" fillId="0" borderId="0" xfId="0" applyNumberFormat="1" applyAlignment="1">
      <alignment vertical="center"/>
    </xf>
    <xf numFmtId="164" fontId="5" fillId="0" borderId="5" xfId="0" applyNumberFormat="1" applyFont="1" applyBorder="1" applyAlignment="1">
      <alignment horizontal="center" vertical="center" wrapText="1"/>
    </xf>
    <xf numFmtId="164" fontId="5" fillId="0" borderId="4" xfId="0" applyNumberFormat="1" applyFont="1" applyBorder="1" applyAlignment="1">
      <alignment horizontal="center" wrapText="1"/>
    </xf>
    <xf numFmtId="164" fontId="4" fillId="0" borderId="5" xfId="0" applyNumberFormat="1" applyFont="1" applyBorder="1" applyAlignment="1">
      <alignment horizontal="center" wrapText="1"/>
    </xf>
    <xf numFmtId="164" fontId="5" fillId="0" borderId="5" xfId="0" applyNumberFormat="1" applyFont="1" applyBorder="1" applyAlignment="1">
      <alignment horizontal="center" vertical="top" wrapText="1"/>
    </xf>
    <xf numFmtId="49" fontId="6" fillId="0" borderId="6" xfId="0" applyNumberFormat="1" applyFont="1" applyBorder="1" applyAlignment="1">
      <alignment horizontal="center" vertical="center" wrapText="1"/>
    </xf>
    <xf numFmtId="164" fontId="6" fillId="0" borderId="11"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5" fillId="0" borderId="9" xfId="0" applyFont="1" applyBorder="1" applyAlignment="1">
      <alignment vertical="top" wrapText="1"/>
    </xf>
    <xf numFmtId="164" fontId="5" fillId="0" borderId="11" xfId="0" applyNumberFormat="1" applyFont="1" applyBorder="1" applyAlignment="1">
      <alignment horizontal="center" vertical="center" wrapText="1"/>
    </xf>
    <xf numFmtId="164" fontId="5" fillId="0" borderId="2"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0" fontId="5" fillId="0" borderId="7" xfId="0" applyFont="1" applyBorder="1" applyAlignment="1">
      <alignment horizontal="center" vertical="center" wrapText="1"/>
    </xf>
    <xf numFmtId="49" fontId="2" fillId="0" borderId="5" xfId="0" applyNumberFormat="1" applyFont="1" applyBorder="1" applyAlignment="1">
      <alignment horizontal="center" wrapText="1"/>
    </xf>
    <xf numFmtId="0" fontId="6" fillId="0" borderId="4" xfId="0" applyFont="1" applyBorder="1" applyAlignment="1">
      <alignment horizontal="center" vertical="center" wrapText="1"/>
    </xf>
    <xf numFmtId="49" fontId="6" fillId="0" borderId="8"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164" fontId="5" fillId="0" borderId="5" xfId="0" applyNumberFormat="1" applyFont="1" applyBorder="1" applyAlignment="1">
      <alignment horizontal="center" wrapText="1"/>
    </xf>
    <xf numFmtId="4" fontId="5" fillId="0" borderId="5" xfId="0" applyNumberFormat="1" applyFont="1" applyBorder="1" applyAlignment="1">
      <alignment horizontal="center" wrapText="1"/>
    </xf>
    <xf numFmtId="0" fontId="6" fillId="0" borderId="3" xfId="0" applyFont="1" applyBorder="1" applyAlignment="1">
      <alignment vertical="top" wrapText="1"/>
    </xf>
    <xf numFmtId="0" fontId="6" fillId="0" borderId="3" xfId="0" applyFont="1" applyBorder="1" applyAlignment="1">
      <alignment vertical="top" wrapText="1"/>
    </xf>
    <xf numFmtId="0" fontId="6" fillId="0" borderId="6" xfId="0" applyFont="1" applyBorder="1" applyAlignment="1">
      <alignment vertical="top" wrapText="1"/>
    </xf>
    <xf numFmtId="164" fontId="6" fillId="0" borderId="8" xfId="0" applyNumberFormat="1" applyFont="1" applyBorder="1" applyAlignment="1">
      <alignment horizontal="center" wrapText="1"/>
    </xf>
    <xf numFmtId="164" fontId="6" fillId="0" borderId="4" xfId="0" applyNumberFormat="1" applyFont="1" applyBorder="1" applyAlignment="1">
      <alignment horizontal="center" wrapText="1"/>
    </xf>
    <xf numFmtId="0" fontId="6" fillId="0" borderId="3" xfId="0" applyFont="1" applyBorder="1" applyAlignment="1">
      <alignment vertical="top" wrapText="1"/>
    </xf>
    <xf numFmtId="0" fontId="6" fillId="0" borderId="3" xfId="0" applyFont="1" applyBorder="1" applyAlignment="1">
      <alignment vertical="top" wrapText="1"/>
    </xf>
    <xf numFmtId="0" fontId="6" fillId="0" borderId="0" xfId="0" applyFont="1"/>
    <xf numFmtId="0" fontId="6" fillId="0" borderId="3" xfId="0" applyFont="1" applyBorder="1" applyAlignment="1">
      <alignment wrapText="1"/>
    </xf>
    <xf numFmtId="49" fontId="6" fillId="0" borderId="7" xfId="0" applyNumberFormat="1" applyFont="1" applyBorder="1" applyAlignment="1">
      <alignment horizontal="center" wrapText="1"/>
    </xf>
    <xf numFmtId="0" fontId="6" fillId="0" borderId="7" xfId="0" applyFont="1" applyBorder="1" applyAlignment="1">
      <alignment horizontal="center" wrapText="1"/>
    </xf>
    <xf numFmtId="164" fontId="6" fillId="0" borderId="7" xfId="0" applyNumberFormat="1" applyFont="1" applyBorder="1" applyAlignment="1">
      <alignment horizontal="center" wrapText="1"/>
    </xf>
    <xf numFmtId="0" fontId="6" fillId="0" borderId="3" xfId="0" applyFont="1" applyBorder="1" applyAlignment="1">
      <alignment vertical="top" wrapText="1"/>
    </xf>
    <xf numFmtId="0" fontId="6" fillId="0" borderId="6" xfId="0" applyNumberFormat="1" applyFont="1" applyBorder="1" applyAlignment="1">
      <alignment vertical="top" wrapText="1"/>
    </xf>
    <xf numFmtId="0" fontId="6" fillId="0" borderId="3" xfId="0" applyFont="1" applyBorder="1" applyAlignment="1">
      <alignment vertical="top" wrapText="1"/>
    </xf>
    <xf numFmtId="0" fontId="5" fillId="2" borderId="2" xfId="0" applyFont="1" applyFill="1" applyBorder="1" applyAlignment="1">
      <alignment horizontal="left" wrapText="1"/>
    </xf>
    <xf numFmtId="0" fontId="5" fillId="2" borderId="3" xfId="0" applyFont="1" applyFill="1" applyBorder="1" applyAlignment="1">
      <alignment horizontal="left"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5" fillId="0" borderId="0" xfId="0" applyFont="1" applyAlignment="1">
      <alignment horizontal="right"/>
    </xf>
    <xf numFmtId="0" fontId="6" fillId="0" borderId="0" xfId="0" applyFont="1" applyAlignment="1">
      <alignment horizontal="right"/>
    </xf>
    <xf numFmtId="0" fontId="0" fillId="0" borderId="0" xfId="0" applyAlignment="1">
      <alignment horizontal="center"/>
    </xf>
    <xf numFmtId="164" fontId="6" fillId="0" borderId="2" xfId="0" applyNumberFormat="1" applyFont="1" applyBorder="1" applyAlignment="1">
      <alignment horizontal="center" wrapText="1"/>
    </xf>
    <xf numFmtId="164" fontId="6" fillId="0" borderId="3" xfId="0" applyNumberFormat="1" applyFont="1" applyBorder="1" applyAlignment="1">
      <alignment horizontal="center" wrapText="1"/>
    </xf>
    <xf numFmtId="165" fontId="6" fillId="0" borderId="2" xfId="0" applyNumberFormat="1" applyFont="1" applyBorder="1" applyAlignment="1">
      <alignment horizontal="center" wrapText="1"/>
    </xf>
    <xf numFmtId="165" fontId="6" fillId="0" borderId="3" xfId="0" applyNumberFormat="1" applyFont="1" applyBorder="1" applyAlignment="1">
      <alignment horizontal="center" wrapText="1"/>
    </xf>
    <xf numFmtId="0" fontId="6" fillId="0" borderId="2" xfId="0" applyFont="1" applyBorder="1" applyAlignment="1">
      <alignment vertical="top" wrapText="1"/>
    </xf>
    <xf numFmtId="0" fontId="6" fillId="0" borderId="3" xfId="0" applyFont="1" applyBorder="1" applyAlignment="1">
      <alignment vertical="top" wrapText="1"/>
    </xf>
    <xf numFmtId="49" fontId="6" fillId="0" borderId="2" xfId="0" applyNumberFormat="1" applyFont="1" applyBorder="1" applyAlignment="1">
      <alignment horizontal="center" wrapText="1"/>
    </xf>
    <xf numFmtId="49" fontId="6" fillId="0" borderId="3" xfId="0" applyNumberFormat="1" applyFont="1" applyBorder="1" applyAlignment="1">
      <alignment horizontal="center" wrapText="1"/>
    </xf>
    <xf numFmtId="0" fontId="6" fillId="0" borderId="2" xfId="0" applyFont="1" applyBorder="1" applyAlignment="1">
      <alignment horizontal="center" wrapText="1"/>
    </xf>
    <xf numFmtId="0" fontId="6" fillId="0" borderId="3" xfId="0" applyFont="1" applyBorder="1" applyAlignment="1">
      <alignment horizontal="center" wrapText="1"/>
    </xf>
    <xf numFmtId="49" fontId="5" fillId="0" borderId="2" xfId="0" applyNumberFormat="1" applyFont="1" applyBorder="1" applyAlignment="1">
      <alignment horizontal="center" wrapText="1"/>
    </xf>
    <xf numFmtId="49" fontId="5" fillId="0" borderId="3" xfId="0" applyNumberFormat="1" applyFont="1" applyBorder="1" applyAlignment="1">
      <alignment horizontal="center" wrapText="1"/>
    </xf>
    <xf numFmtId="164" fontId="5" fillId="0" borderId="2" xfId="0" applyNumberFormat="1" applyFont="1" applyBorder="1" applyAlignment="1">
      <alignment horizontal="center" wrapText="1"/>
    </xf>
    <xf numFmtId="164" fontId="5" fillId="0" borderId="3" xfId="0" applyNumberFormat="1" applyFont="1" applyBorder="1" applyAlignment="1">
      <alignment horizontal="center" wrapText="1"/>
    </xf>
    <xf numFmtId="0" fontId="2" fillId="2" borderId="2" xfId="0" applyFont="1" applyFill="1" applyBorder="1" applyAlignment="1">
      <alignment horizontal="center" wrapText="1"/>
    </xf>
    <xf numFmtId="0" fontId="2" fillId="2" borderId="3" xfId="0" applyFont="1" applyFill="1" applyBorder="1" applyAlignment="1">
      <alignment horizontal="center" wrapText="1"/>
    </xf>
    <xf numFmtId="164" fontId="5" fillId="2" borderId="2" xfId="0" applyNumberFormat="1" applyFont="1" applyFill="1" applyBorder="1" applyAlignment="1">
      <alignment horizontal="center" wrapText="1"/>
    </xf>
    <xf numFmtId="164" fontId="5" fillId="2" borderId="3" xfId="0" applyNumberFormat="1" applyFont="1" applyFill="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5" fillId="0" borderId="3" xfId="0" applyFont="1" applyBorder="1" applyAlignment="1">
      <alignment horizontal="center" wrapText="1"/>
    </xf>
    <xf numFmtId="0" fontId="5" fillId="0" borderId="2"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5" fillId="0" borderId="2" xfId="0" applyFont="1" applyBorder="1" applyAlignment="1">
      <alignment horizontal="left" vertical="top"/>
    </xf>
    <xf numFmtId="0" fontId="5" fillId="0" borderId="3" xfId="0" applyFont="1" applyBorder="1" applyAlignment="1">
      <alignment horizontal="left" vertical="top"/>
    </xf>
    <xf numFmtId="0" fontId="6" fillId="0" borderId="2" xfId="0" applyFont="1" applyBorder="1" applyAlignment="1">
      <alignment horizontal="left" vertical="top" wrapText="1"/>
    </xf>
    <xf numFmtId="0" fontId="6" fillId="0" borderId="3" xfId="0" applyFont="1" applyBorder="1" applyAlignment="1">
      <alignment horizontal="left" vertical="top"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6" fillId="2" borderId="2" xfId="0" applyFont="1" applyFill="1" applyBorder="1" applyAlignment="1">
      <alignment vertical="top" wrapText="1"/>
    </xf>
    <xf numFmtId="0" fontId="6" fillId="2" borderId="3" xfId="0" applyFont="1" applyFill="1" applyBorder="1" applyAlignment="1">
      <alignment vertical="top" wrapText="1"/>
    </xf>
    <xf numFmtId="0" fontId="6" fillId="2" borderId="2" xfId="0" applyFont="1" applyFill="1" applyBorder="1" applyAlignment="1">
      <alignment wrapText="1"/>
    </xf>
    <xf numFmtId="0" fontId="6" fillId="2" borderId="3" xfId="0" applyFont="1" applyFill="1" applyBorder="1" applyAlignment="1">
      <alignment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6" fillId="2" borderId="2" xfId="0" applyNumberFormat="1" applyFont="1" applyFill="1" applyBorder="1" applyAlignment="1">
      <alignment horizontal="center" vertical="center" wrapText="1"/>
    </xf>
    <xf numFmtId="164" fontId="6" fillId="2" borderId="3" xfId="0" applyNumberFormat="1" applyFont="1" applyFill="1" applyBorder="1" applyAlignment="1">
      <alignment horizontal="center" vertical="center" wrapText="1"/>
    </xf>
    <xf numFmtId="49" fontId="6" fillId="2" borderId="2" xfId="0" applyNumberFormat="1" applyFont="1" applyFill="1" applyBorder="1" applyAlignment="1">
      <alignment horizontal="center" vertical="center" wrapText="1"/>
    </xf>
    <xf numFmtId="49" fontId="6" fillId="2" borderId="6" xfId="0" applyNumberFormat="1" applyFont="1" applyFill="1" applyBorder="1" applyAlignment="1">
      <alignment horizontal="center" vertical="center" wrapText="1"/>
    </xf>
    <xf numFmtId="49" fontId="6" fillId="2" borderId="3" xfId="0" applyNumberFormat="1" applyFont="1" applyFill="1" applyBorder="1" applyAlignment="1">
      <alignment horizontal="center" vertical="center" wrapText="1"/>
    </xf>
    <xf numFmtId="0" fontId="6" fillId="2" borderId="6" xfId="0" applyFont="1" applyFill="1" applyBorder="1" applyAlignment="1">
      <alignment horizontal="center" vertical="center" wrapText="1"/>
    </xf>
    <xf numFmtId="164" fontId="6" fillId="0" borderId="6" xfId="0" applyNumberFormat="1" applyFont="1" applyBorder="1" applyAlignment="1">
      <alignment horizontal="center" vertical="center"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2" xfId="0" applyFont="1" applyBorder="1" applyAlignment="1">
      <alignment horizontal="left" wrapText="1"/>
    </xf>
    <xf numFmtId="0" fontId="5" fillId="0" borderId="3" xfId="0" applyFont="1" applyBorder="1" applyAlignment="1">
      <alignment horizontal="left" wrapText="1"/>
    </xf>
    <xf numFmtId="164" fontId="6" fillId="0" borderId="8" xfId="0" applyNumberFormat="1" applyFont="1" applyBorder="1" applyAlignment="1">
      <alignment horizontal="center" wrapText="1"/>
    </xf>
    <xf numFmtId="164" fontId="6" fillId="0" borderId="4" xfId="0" applyNumberFormat="1" applyFont="1" applyBorder="1" applyAlignment="1">
      <alignment horizont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164" fontId="7" fillId="0" borderId="8" xfId="0" applyNumberFormat="1" applyFont="1" applyBorder="1" applyAlignment="1">
      <alignment horizontal="center" wrapText="1"/>
    </xf>
    <xf numFmtId="164" fontId="7" fillId="0" borderId="4" xfId="0" applyNumberFormat="1" applyFont="1" applyBorder="1" applyAlignment="1">
      <alignment horizontal="center" wrapText="1"/>
    </xf>
    <xf numFmtId="164" fontId="5" fillId="0" borderId="9" xfId="0" applyNumberFormat="1" applyFont="1" applyBorder="1" applyAlignment="1">
      <alignment horizontal="center" wrapText="1"/>
    </xf>
    <xf numFmtId="164" fontId="5" fillId="0" borderId="4" xfId="0" applyNumberFormat="1" applyFont="1" applyBorder="1" applyAlignment="1">
      <alignment horizontal="center" wrapText="1"/>
    </xf>
    <xf numFmtId="0" fontId="5" fillId="0" borderId="2" xfId="0" applyFont="1" applyBorder="1" applyAlignment="1">
      <alignment horizontal="center"/>
    </xf>
    <xf numFmtId="0" fontId="5" fillId="0" borderId="3" xfId="0" applyFont="1" applyBorder="1" applyAlignment="1">
      <alignment horizontal="center"/>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5" fillId="0" borderId="6" xfId="0" applyNumberFormat="1" applyFont="1" applyBorder="1" applyAlignment="1">
      <alignment horizontal="center" wrapText="1"/>
    </xf>
    <xf numFmtId="0" fontId="2" fillId="0" borderId="6" xfId="0" applyFont="1" applyBorder="1" applyAlignment="1">
      <alignment horizontal="center" wrapText="1"/>
    </xf>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0" fontId="6" fillId="0" borderId="2" xfId="0" applyFont="1" applyBorder="1" applyAlignment="1">
      <alignment horizontal="justify" vertical="top" wrapText="1"/>
    </xf>
    <xf numFmtId="0" fontId="6" fillId="0" borderId="3" xfId="0" applyFont="1" applyBorder="1" applyAlignment="1">
      <alignment horizontal="justify" vertical="top" wrapText="1"/>
    </xf>
    <xf numFmtId="0" fontId="5" fillId="0" borderId="2" xfId="0" applyFont="1" applyBorder="1" applyAlignment="1">
      <alignment vertical="top" wrapText="1"/>
    </xf>
    <xf numFmtId="0" fontId="5" fillId="0" borderId="3" xfId="0" applyFont="1" applyBorder="1" applyAlignment="1">
      <alignment vertical="top" wrapText="1"/>
    </xf>
    <xf numFmtId="164" fontId="5" fillId="0" borderId="2" xfId="0" applyNumberFormat="1" applyFont="1" applyBorder="1" applyAlignment="1">
      <alignment horizontal="right" wrapText="1"/>
    </xf>
    <xf numFmtId="164" fontId="5" fillId="0" borderId="3" xfId="0" applyNumberFormat="1" applyFont="1" applyBorder="1" applyAlignment="1">
      <alignment horizontal="right"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0" fontId="5" fillId="0" borderId="2" xfId="0" applyFont="1" applyBorder="1"/>
    <xf numFmtId="0" fontId="5" fillId="0" borderId="3" xfId="0" applyFont="1" applyBorder="1"/>
    <xf numFmtId="164" fontId="5" fillId="0" borderId="2" xfId="0" applyNumberFormat="1" applyFont="1" applyBorder="1" applyAlignment="1">
      <alignment horizontal="center" vertical="top" wrapText="1"/>
    </xf>
    <xf numFmtId="164" fontId="5" fillId="0" borderId="3" xfId="0" applyNumberFormat="1" applyFont="1" applyBorder="1" applyAlignment="1">
      <alignment horizontal="center" vertical="top" wrapText="1"/>
    </xf>
    <xf numFmtId="164" fontId="6" fillId="0" borderId="2" xfId="0" applyNumberFormat="1" applyFont="1" applyBorder="1" applyAlignment="1">
      <alignment horizontal="center" vertical="top" wrapText="1"/>
    </xf>
    <xf numFmtId="164" fontId="6" fillId="0" borderId="3" xfId="0" applyNumberFormat="1" applyFont="1" applyBorder="1" applyAlignment="1">
      <alignment horizontal="center" vertical="top" wrapText="1"/>
    </xf>
    <xf numFmtId="0" fontId="6" fillId="0" borderId="2" xfId="0" applyFont="1" applyBorder="1" applyAlignment="1">
      <alignment wrapText="1"/>
    </xf>
    <xf numFmtId="0" fontId="6" fillId="0" borderId="3" xfId="0" applyFont="1" applyBorder="1" applyAlignment="1">
      <alignment wrapText="1"/>
    </xf>
    <xf numFmtId="49" fontId="6" fillId="0" borderId="6" xfId="0" applyNumberFormat="1" applyFont="1" applyBorder="1" applyAlignment="1">
      <alignment horizontal="center" wrapText="1"/>
    </xf>
    <xf numFmtId="0" fontId="6" fillId="0" borderId="6" xfId="0" applyFont="1" applyBorder="1" applyAlignment="1">
      <alignment horizontal="center" wrapText="1"/>
    </xf>
    <xf numFmtId="164" fontId="6" fillId="0" borderId="6" xfId="0" applyNumberFormat="1" applyFont="1" applyBorder="1" applyAlignment="1">
      <alignment horizontal="center" wrapText="1"/>
    </xf>
    <xf numFmtId="0" fontId="4" fillId="0" borderId="2" xfId="0" applyFont="1" applyBorder="1" applyAlignment="1">
      <alignment horizontal="center" wrapText="1"/>
    </xf>
    <xf numFmtId="0" fontId="4" fillId="0" borderId="3" xfId="0" applyFont="1" applyBorder="1" applyAlignment="1">
      <alignment horizontal="center" wrapText="1"/>
    </xf>
    <xf numFmtId="49" fontId="5" fillId="2" borderId="2" xfId="0" applyNumberFormat="1" applyFont="1" applyFill="1" applyBorder="1" applyAlignment="1">
      <alignment horizontal="center" wrapText="1"/>
    </xf>
    <xf numFmtId="49" fontId="5" fillId="2" borderId="3" xfId="0" applyNumberFormat="1" applyFont="1" applyFill="1" applyBorder="1" applyAlignment="1">
      <alignment horizontal="center" wrapText="1"/>
    </xf>
    <xf numFmtId="0" fontId="9" fillId="0" borderId="0" xfId="0" applyFont="1" applyAlignment="1">
      <alignment horizontal="center"/>
    </xf>
    <xf numFmtId="0" fontId="6" fillId="0" borderId="11" xfId="0" applyFont="1" applyBorder="1" applyAlignment="1">
      <alignment horizontal="center"/>
    </xf>
    <xf numFmtId="0" fontId="6" fillId="2" borderId="6" xfId="0" applyFont="1" applyFill="1" applyBorder="1" applyAlignment="1">
      <alignment vertical="top" wrapText="1"/>
    </xf>
    <xf numFmtId="164" fontId="6" fillId="2" borderId="6" xfId="0" applyNumberFormat="1"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6" xfId="0" applyFont="1" applyBorder="1" applyAlignment="1">
      <alignment vertical="top" wrapText="1"/>
    </xf>
    <xf numFmtId="49" fontId="6" fillId="0" borderId="6" xfId="0" applyNumberFormat="1" applyFont="1" applyBorder="1" applyAlignment="1">
      <alignment horizontal="center" vertical="center" wrapText="1"/>
    </xf>
    <xf numFmtId="0" fontId="0" fillId="0" borderId="7" xfId="0" applyBorder="1" applyAlignment="1">
      <alignment horizontal="center"/>
    </xf>
    <xf numFmtId="0" fontId="5" fillId="0" borderId="0" xfId="0" applyFont="1" applyAlignment="1">
      <alignment horizontal="center"/>
    </xf>
    <xf numFmtId="0" fontId="6" fillId="0" borderId="0" xfId="0" applyFont="1" applyAlignment="1">
      <alignment horizontal="center"/>
    </xf>
    <xf numFmtId="164" fontId="4" fillId="0" borderId="8" xfId="0" applyNumberFormat="1" applyFont="1" applyBorder="1" applyAlignment="1">
      <alignment horizontal="center" wrapText="1"/>
    </xf>
    <xf numFmtId="164" fontId="4" fillId="0" borderId="4" xfId="0" applyNumberFormat="1" applyFont="1" applyBorder="1" applyAlignment="1">
      <alignment horizontal="center" wrapText="1"/>
    </xf>
    <xf numFmtId="164" fontId="1" fillId="0" borderId="10" xfId="0" applyNumberFormat="1" applyFont="1" applyBorder="1" applyAlignment="1">
      <alignment wrapText="1"/>
    </xf>
    <xf numFmtId="0" fontId="5" fillId="0" borderId="2" xfId="0" applyFont="1" applyFill="1" applyBorder="1"/>
    <xf numFmtId="0" fontId="5" fillId="0" borderId="3" xfId="0" applyFont="1" applyFill="1" applyBorder="1"/>
    <xf numFmtId="0" fontId="5" fillId="0" borderId="2" xfId="0" applyFont="1" applyFill="1" applyBorder="1" applyAlignment="1">
      <alignment vertical="top" wrapText="1"/>
    </xf>
    <xf numFmtId="0" fontId="5" fillId="0" borderId="3" xfId="0" applyFont="1" applyFill="1" applyBorder="1" applyAlignment="1">
      <alignment vertical="top" wrapText="1"/>
    </xf>
    <xf numFmtId="164" fontId="4" fillId="0" borderId="2" xfId="0" applyNumberFormat="1" applyFont="1" applyBorder="1" applyAlignment="1">
      <alignment horizontal="justify" wrapText="1"/>
    </xf>
    <xf numFmtId="164" fontId="4" fillId="0" borderId="3" xfId="0" applyNumberFormat="1" applyFont="1" applyBorder="1" applyAlignment="1">
      <alignment horizontal="justify"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117"/>
  <sheetViews>
    <sheetView tabSelected="1" view="pageBreakPreview" topLeftCell="A109" zoomScaleNormal="100" zoomScaleSheetLayoutView="100" workbookViewId="0">
      <selection activeCell="M25" sqref="M25"/>
    </sheetView>
  </sheetViews>
  <sheetFormatPr defaultRowHeight="15"/>
  <cols>
    <col min="2" max="2" width="38.140625" customWidth="1"/>
    <col min="5" max="5" width="21.5703125" customWidth="1"/>
    <col min="7" max="7" width="11.85546875" customWidth="1"/>
    <col min="8" max="8" width="11.42578125" customWidth="1"/>
    <col min="9" max="9" width="12.5703125" customWidth="1"/>
    <col min="10" max="10" width="0.28515625" customWidth="1"/>
  </cols>
  <sheetData>
    <row r="1" spans="2:9">
      <c r="E1" s="81"/>
      <c r="F1" s="81"/>
      <c r="G1" s="81"/>
      <c r="H1" s="81"/>
      <c r="I1" s="81"/>
    </row>
    <row r="2" spans="2:9">
      <c r="E2" s="81" t="s">
        <v>78</v>
      </c>
      <c r="F2" s="81"/>
      <c r="G2" s="81"/>
      <c r="H2" s="81"/>
      <c r="I2" s="81"/>
    </row>
    <row r="3" spans="2:9">
      <c r="C3" s="82" t="s">
        <v>102</v>
      </c>
      <c r="D3" s="82"/>
      <c r="E3" s="82"/>
      <c r="F3" s="82"/>
      <c r="G3" s="82"/>
      <c r="H3" s="82"/>
      <c r="I3" s="82"/>
    </row>
    <row r="4" spans="2:9">
      <c r="C4" s="82" t="s">
        <v>113</v>
      </c>
      <c r="D4" s="82"/>
      <c r="E4" s="82"/>
      <c r="F4" s="82"/>
      <c r="G4" s="82"/>
      <c r="H4" s="82"/>
      <c r="I4" s="82"/>
    </row>
    <row r="5" spans="2:9" s="69" customFormat="1">
      <c r="B5" s="82" t="s">
        <v>103</v>
      </c>
      <c r="C5" s="82"/>
      <c r="D5" s="82"/>
      <c r="E5" s="82"/>
      <c r="F5" s="82"/>
      <c r="G5" s="82"/>
      <c r="H5" s="82"/>
      <c r="I5" s="82"/>
    </row>
    <row r="6" spans="2:9" s="69" customFormat="1">
      <c r="B6" s="82" t="s">
        <v>104</v>
      </c>
      <c r="C6" s="82"/>
      <c r="D6" s="82"/>
      <c r="E6" s="82"/>
      <c r="F6" s="82"/>
      <c r="G6" s="82"/>
      <c r="H6" s="82"/>
      <c r="I6" s="82"/>
    </row>
    <row r="8" spans="2:9">
      <c r="G8" s="178" t="s">
        <v>78</v>
      </c>
      <c r="H8" s="178"/>
      <c r="I8" s="178"/>
    </row>
    <row r="9" spans="2:9">
      <c r="D9" s="179" t="s">
        <v>79</v>
      </c>
      <c r="E9" s="179"/>
      <c r="F9" s="179"/>
      <c r="G9" s="179"/>
      <c r="H9" s="179"/>
      <c r="I9" s="179"/>
    </row>
    <row r="10" spans="2:9">
      <c r="D10" s="179" t="s">
        <v>98</v>
      </c>
      <c r="E10" s="179"/>
      <c r="F10" s="179"/>
      <c r="G10" s="179"/>
      <c r="H10" s="179"/>
      <c r="I10" s="179"/>
    </row>
    <row r="11" spans="2:9">
      <c r="D11" s="179" t="s">
        <v>88</v>
      </c>
      <c r="E11" s="179"/>
      <c r="F11" s="179"/>
      <c r="G11" s="179"/>
      <c r="H11" s="179"/>
      <c r="I11" s="179"/>
    </row>
    <row r="13" spans="2:9" ht="18.75">
      <c r="B13" s="170" t="s">
        <v>74</v>
      </c>
      <c r="C13" s="170"/>
      <c r="D13" s="170"/>
      <c r="E13" s="170"/>
      <c r="F13" s="170"/>
      <c r="G13" s="170"/>
      <c r="H13" s="170"/>
      <c r="I13" s="170"/>
    </row>
    <row r="14" spans="2:9" ht="18.75">
      <c r="B14" s="170" t="s">
        <v>75</v>
      </c>
      <c r="C14" s="170"/>
      <c r="D14" s="170"/>
      <c r="E14" s="170"/>
      <c r="F14" s="170"/>
      <c r="G14" s="170"/>
      <c r="H14" s="170"/>
      <c r="I14" s="170"/>
    </row>
    <row r="15" spans="2:9" ht="18.75">
      <c r="B15" s="170" t="s">
        <v>76</v>
      </c>
      <c r="C15" s="170"/>
      <c r="D15" s="170"/>
      <c r="E15" s="170"/>
      <c r="F15" s="170"/>
      <c r="G15" s="170"/>
      <c r="H15" s="170"/>
      <c r="I15" s="170"/>
    </row>
    <row r="16" spans="2:9" ht="18.75">
      <c r="B16" s="170" t="s">
        <v>89</v>
      </c>
      <c r="C16" s="170"/>
      <c r="D16" s="170"/>
      <c r="E16" s="170"/>
      <c r="F16" s="170"/>
      <c r="G16" s="170"/>
      <c r="H16" s="170"/>
      <c r="I16" s="170"/>
    </row>
    <row r="17" spans="1:17">
      <c r="B17" s="37"/>
      <c r="C17" s="37"/>
      <c r="D17" s="37"/>
      <c r="E17" s="37"/>
      <c r="F17" s="37"/>
      <c r="G17" s="37"/>
      <c r="H17" s="37"/>
      <c r="I17" s="37"/>
    </row>
    <row r="18" spans="1:17" ht="15.75" thickBot="1">
      <c r="H18" s="171" t="s">
        <v>77</v>
      </c>
      <c r="I18" s="171"/>
    </row>
    <row r="19" spans="1:17">
      <c r="B19" s="166" t="s">
        <v>0</v>
      </c>
      <c r="C19" s="166" t="s">
        <v>1</v>
      </c>
      <c r="D19" s="166" t="s">
        <v>2</v>
      </c>
      <c r="E19" s="166" t="s">
        <v>3</v>
      </c>
      <c r="F19" s="166" t="s">
        <v>4</v>
      </c>
      <c r="G19" s="105" t="s">
        <v>5</v>
      </c>
      <c r="H19" s="105" t="s">
        <v>84</v>
      </c>
      <c r="I19" s="105" t="s">
        <v>90</v>
      </c>
    </row>
    <row r="20" spans="1:17" ht="15.75" thickBot="1">
      <c r="B20" s="167"/>
      <c r="C20" s="167"/>
      <c r="D20" s="167"/>
      <c r="E20" s="167"/>
      <c r="F20" s="167"/>
      <c r="G20" s="104"/>
      <c r="H20" s="104"/>
      <c r="I20" s="104"/>
    </row>
    <row r="21" spans="1:17">
      <c r="B21" s="105" t="s">
        <v>6</v>
      </c>
      <c r="C21" s="102"/>
      <c r="D21" s="106"/>
      <c r="E21" s="106"/>
      <c r="F21" s="106"/>
      <c r="G21" s="187">
        <f>G23+G47+G62+G72+G81+G100+G106+G95</f>
        <v>44870.400000000001</v>
      </c>
      <c r="H21" s="187">
        <f>H23+H47+H62+H72+H81+H100+H106+H79+H112</f>
        <v>43683.299999999996</v>
      </c>
      <c r="I21" s="187">
        <f>I23+I47+I62+I72+I81+I100+I106+I79</f>
        <v>81037.7</v>
      </c>
    </row>
    <row r="22" spans="1:17" ht="15.75" thickBot="1">
      <c r="B22" s="104"/>
      <c r="C22" s="103"/>
      <c r="D22" s="107"/>
      <c r="E22" s="107"/>
      <c r="F22" s="107"/>
      <c r="G22" s="188"/>
      <c r="H22" s="188"/>
      <c r="I22" s="188"/>
    </row>
    <row r="23" spans="1:17">
      <c r="B23" s="145" t="s">
        <v>7</v>
      </c>
      <c r="C23" s="94" t="s">
        <v>67</v>
      </c>
      <c r="D23" s="102"/>
      <c r="E23" s="102"/>
      <c r="F23" s="102"/>
      <c r="G23" s="96">
        <f>G25+G36+G39+G32</f>
        <v>8082.2000000000007</v>
      </c>
      <c r="H23" s="105">
        <f t="shared" ref="H23:I23" si="0">H25+H36+H39</f>
        <v>5437.4999999999991</v>
      </c>
      <c r="I23" s="96">
        <f t="shared" si="0"/>
        <v>3097.5</v>
      </c>
    </row>
    <row r="24" spans="1:17" ht="15.75" thickBot="1">
      <c r="B24" s="146"/>
      <c r="C24" s="95"/>
      <c r="D24" s="103"/>
      <c r="E24" s="103"/>
      <c r="F24" s="103"/>
      <c r="G24" s="104"/>
      <c r="H24" s="104"/>
      <c r="I24" s="97"/>
      <c r="Q24" s="36"/>
    </row>
    <row r="25" spans="1:17" ht="88.5" customHeight="1" thickBot="1">
      <c r="B25" s="3" t="s">
        <v>8</v>
      </c>
      <c r="C25" s="94" t="s">
        <v>67</v>
      </c>
      <c r="D25" s="22" t="s">
        <v>68</v>
      </c>
      <c r="E25" s="4"/>
      <c r="F25" s="4"/>
      <c r="G25" s="1">
        <f>G26+G28+G30</f>
        <v>7730.9000000000005</v>
      </c>
      <c r="H25" s="60">
        <f>H26+H28+H30</f>
        <v>5078.6999999999989</v>
      </c>
      <c r="I25" s="61">
        <f>I26+I28+I30</f>
        <v>2443.1999999999998</v>
      </c>
    </row>
    <row r="26" spans="1:17" ht="409.5" hidden="1" customHeight="1">
      <c r="B26" s="88" t="s">
        <v>9</v>
      </c>
      <c r="C26" s="95"/>
      <c r="D26" s="5"/>
      <c r="E26" s="5"/>
      <c r="F26" s="5"/>
      <c r="G26" s="84">
        <f>6419.8-412-100.4+79.3</f>
        <v>5986.7000000000007</v>
      </c>
      <c r="H26" s="84">
        <f>6377.4-81.6+0.2-1190.7-23.7-13.1</f>
        <v>5068.4999999999991</v>
      </c>
      <c r="I26" s="86">
        <f>6157.6+0.9-1555.8-187.6+0.3-1984.6-1.2-0.1</f>
        <v>2429.5</v>
      </c>
    </row>
    <row r="27" spans="1:17" ht="182.25" customHeight="1" thickBot="1">
      <c r="B27" s="89"/>
      <c r="C27" s="33" t="s">
        <v>67</v>
      </c>
      <c r="D27" s="21" t="s">
        <v>68</v>
      </c>
      <c r="E27" s="6" t="s">
        <v>10</v>
      </c>
      <c r="F27" s="6">
        <v>120</v>
      </c>
      <c r="G27" s="85"/>
      <c r="H27" s="85"/>
      <c r="I27" s="87"/>
    </row>
    <row r="28" spans="1:17" ht="177.75" customHeight="1">
      <c r="B28" s="88" t="s">
        <v>11</v>
      </c>
      <c r="C28" s="90" t="s">
        <v>67</v>
      </c>
      <c r="D28" s="90" t="s">
        <v>68</v>
      </c>
      <c r="E28" s="92" t="s">
        <v>12</v>
      </c>
      <c r="F28" s="92">
        <v>240</v>
      </c>
      <c r="G28" s="84">
        <f>544.6-7.5+10.7-23.2-15.3+1203.7+6+5+20</f>
        <v>1744</v>
      </c>
      <c r="H28" s="84">
        <f>10</f>
        <v>10</v>
      </c>
      <c r="I28" s="84">
        <v>13.5</v>
      </c>
      <c r="J28" s="39"/>
    </row>
    <row r="29" spans="1:17" ht="15.75" thickBot="1">
      <c r="B29" s="89"/>
      <c r="C29" s="91"/>
      <c r="D29" s="91"/>
      <c r="E29" s="93"/>
      <c r="F29" s="93"/>
      <c r="G29" s="85"/>
      <c r="H29" s="85"/>
      <c r="I29" s="85"/>
      <c r="J29" s="39"/>
    </row>
    <row r="30" spans="1:17" ht="237.75" customHeight="1">
      <c r="B30" s="88" t="s">
        <v>13</v>
      </c>
      <c r="C30" s="90" t="s">
        <v>67</v>
      </c>
      <c r="D30" s="90" t="s">
        <v>68</v>
      </c>
      <c r="E30" s="92" t="s">
        <v>14</v>
      </c>
      <c r="F30" s="92">
        <v>240</v>
      </c>
      <c r="G30" s="84">
        <v>0.2</v>
      </c>
      <c r="H30" s="84">
        <v>0.2</v>
      </c>
      <c r="I30" s="84">
        <v>0.2</v>
      </c>
      <c r="J30" s="39"/>
    </row>
    <row r="31" spans="1:17" ht="15.75" thickBot="1">
      <c r="B31" s="89"/>
      <c r="C31" s="91"/>
      <c r="D31" s="91"/>
      <c r="E31" s="93"/>
      <c r="F31" s="93"/>
      <c r="G31" s="85"/>
      <c r="H31" s="85"/>
      <c r="I31" s="85"/>
      <c r="J31" s="39"/>
    </row>
    <row r="32" spans="1:17">
      <c r="A32" s="177"/>
      <c r="B32" s="127" t="s">
        <v>85</v>
      </c>
      <c r="C32" s="94" t="s">
        <v>67</v>
      </c>
      <c r="D32" s="94" t="s">
        <v>86</v>
      </c>
      <c r="E32" s="102"/>
      <c r="F32" s="102"/>
      <c r="G32" s="96">
        <f>G34</f>
        <v>129.30000000000001</v>
      </c>
      <c r="H32" s="96">
        <v>0</v>
      </c>
      <c r="I32" s="96">
        <v>0</v>
      </c>
      <c r="J32" s="39"/>
    </row>
    <row r="33" spans="1:10" ht="61.5" customHeight="1" thickBot="1">
      <c r="A33" s="177"/>
      <c r="B33" s="128"/>
      <c r="C33" s="95"/>
      <c r="D33" s="95"/>
      <c r="E33" s="103"/>
      <c r="F33" s="103"/>
      <c r="G33" s="97"/>
      <c r="H33" s="97"/>
      <c r="I33" s="97"/>
      <c r="J33" s="39"/>
    </row>
    <row r="34" spans="1:10">
      <c r="A34" s="177"/>
      <c r="B34" s="110" t="s">
        <v>97</v>
      </c>
      <c r="C34" s="94" t="s">
        <v>67</v>
      </c>
      <c r="D34" s="94" t="s">
        <v>86</v>
      </c>
      <c r="E34" s="112" t="s">
        <v>87</v>
      </c>
      <c r="F34" s="112">
        <v>540</v>
      </c>
      <c r="G34" s="84">
        <v>129.30000000000001</v>
      </c>
      <c r="H34" s="84">
        <v>0</v>
      </c>
      <c r="I34" s="84">
        <v>0</v>
      </c>
      <c r="J34" s="39"/>
    </row>
    <row r="35" spans="1:10" ht="252.75" customHeight="1" thickBot="1">
      <c r="A35" s="177"/>
      <c r="B35" s="111"/>
      <c r="C35" s="95"/>
      <c r="D35" s="95"/>
      <c r="E35" s="113"/>
      <c r="F35" s="113"/>
      <c r="G35" s="85"/>
      <c r="H35" s="85"/>
      <c r="I35" s="85"/>
      <c r="J35" s="39"/>
    </row>
    <row r="36" spans="1:10">
      <c r="B36" s="108" t="s">
        <v>15</v>
      </c>
      <c r="C36" s="94" t="s">
        <v>67</v>
      </c>
      <c r="D36" s="105">
        <v>11</v>
      </c>
      <c r="E36" s="102"/>
      <c r="F36" s="102"/>
      <c r="G36" s="96">
        <v>42.5</v>
      </c>
      <c r="H36" s="96">
        <v>10</v>
      </c>
      <c r="I36" s="96">
        <v>10</v>
      </c>
      <c r="J36" s="39"/>
    </row>
    <row r="37" spans="1:10" ht="15.75" thickBot="1">
      <c r="B37" s="109"/>
      <c r="C37" s="95"/>
      <c r="D37" s="104"/>
      <c r="E37" s="103"/>
      <c r="F37" s="103"/>
      <c r="G37" s="97"/>
      <c r="H37" s="97"/>
      <c r="I37" s="97"/>
      <c r="J37" s="39"/>
    </row>
    <row r="38" spans="1:10" ht="122.25" customHeight="1" thickBot="1">
      <c r="B38" s="10" t="s">
        <v>16</v>
      </c>
      <c r="C38" s="23" t="s">
        <v>67</v>
      </c>
      <c r="D38" s="6">
        <v>11</v>
      </c>
      <c r="E38" s="6" t="s">
        <v>17</v>
      </c>
      <c r="F38" s="6">
        <v>870</v>
      </c>
      <c r="G38" s="30">
        <v>42.5</v>
      </c>
      <c r="H38" s="30">
        <v>10</v>
      </c>
      <c r="I38" s="30">
        <v>10</v>
      </c>
      <c r="J38" s="39"/>
    </row>
    <row r="39" spans="1:10" ht="15.75">
      <c r="B39" s="77" t="s">
        <v>18</v>
      </c>
      <c r="C39" s="168" t="s">
        <v>67</v>
      </c>
      <c r="D39" s="7"/>
      <c r="E39" s="98"/>
      <c r="F39" s="98"/>
      <c r="G39" s="100">
        <f>G41+G43+G45+G46</f>
        <v>179.5</v>
      </c>
      <c r="H39" s="100">
        <f>H41+H43+H45+H46</f>
        <v>348.8</v>
      </c>
      <c r="I39" s="100">
        <f>I41+I43+I45+I46</f>
        <v>644.29999999999995</v>
      </c>
      <c r="J39" s="39"/>
    </row>
    <row r="40" spans="1:10" ht="15.75" thickBot="1">
      <c r="B40" s="78"/>
      <c r="C40" s="169"/>
      <c r="D40" s="8">
        <v>13</v>
      </c>
      <c r="E40" s="99"/>
      <c r="F40" s="99"/>
      <c r="G40" s="101"/>
      <c r="H40" s="101"/>
      <c r="I40" s="101"/>
      <c r="J40" s="39"/>
    </row>
    <row r="41" spans="1:10">
      <c r="B41" s="114" t="s">
        <v>19</v>
      </c>
      <c r="C41" s="122" t="s">
        <v>67</v>
      </c>
      <c r="D41" s="79">
        <v>13</v>
      </c>
      <c r="E41" s="79" t="s">
        <v>20</v>
      </c>
      <c r="F41" s="79">
        <v>850</v>
      </c>
      <c r="G41" s="120">
        <v>20</v>
      </c>
      <c r="H41" s="118">
        <v>20</v>
      </c>
      <c r="I41" s="118">
        <v>20</v>
      </c>
      <c r="J41" s="39"/>
    </row>
    <row r="42" spans="1:10" ht="152.25" customHeight="1" thickBot="1">
      <c r="B42" s="115"/>
      <c r="C42" s="124"/>
      <c r="D42" s="80"/>
      <c r="E42" s="80"/>
      <c r="F42" s="80"/>
      <c r="G42" s="121"/>
      <c r="H42" s="119"/>
      <c r="I42" s="119"/>
      <c r="J42" s="39"/>
    </row>
    <row r="43" spans="1:10" ht="15.75">
      <c r="B43" s="116" t="s">
        <v>21</v>
      </c>
      <c r="C43" s="122" t="s">
        <v>67</v>
      </c>
      <c r="D43" s="79">
        <v>13</v>
      </c>
      <c r="E43" s="13"/>
      <c r="F43" s="79">
        <v>850</v>
      </c>
      <c r="G43" s="120">
        <f>51+73.5</f>
        <v>124.5</v>
      </c>
      <c r="H43" s="118">
        <v>10</v>
      </c>
      <c r="I43" s="118">
        <v>10</v>
      </c>
      <c r="J43" s="40"/>
    </row>
    <row r="44" spans="1:10" ht="121.5" customHeight="1" thickBot="1">
      <c r="B44" s="117"/>
      <c r="C44" s="124"/>
      <c r="D44" s="80"/>
      <c r="E44" s="14" t="s">
        <v>22</v>
      </c>
      <c r="F44" s="80"/>
      <c r="G44" s="121"/>
      <c r="H44" s="119"/>
      <c r="I44" s="119"/>
      <c r="J44" s="40"/>
    </row>
    <row r="45" spans="1:10" ht="260.25" customHeight="1" thickBot="1">
      <c r="B45" s="12" t="s">
        <v>23</v>
      </c>
      <c r="C45" s="24" t="s">
        <v>67</v>
      </c>
      <c r="D45" s="14">
        <v>13</v>
      </c>
      <c r="E45" s="14" t="s">
        <v>24</v>
      </c>
      <c r="F45" s="14">
        <v>240</v>
      </c>
      <c r="G45" s="34">
        <v>35</v>
      </c>
      <c r="H45" s="32">
        <v>12.7</v>
      </c>
      <c r="I45" s="32">
        <v>16</v>
      </c>
      <c r="J45" s="39"/>
    </row>
    <row r="46" spans="1:10" ht="90.75" thickBot="1">
      <c r="A46" s="11"/>
      <c r="B46" s="9" t="s">
        <v>25</v>
      </c>
      <c r="C46" s="25" t="s">
        <v>67</v>
      </c>
      <c r="D46" s="15">
        <v>13</v>
      </c>
      <c r="E46" s="15" t="s">
        <v>26</v>
      </c>
      <c r="F46" s="15">
        <v>880</v>
      </c>
      <c r="G46" s="32">
        <v>0</v>
      </c>
      <c r="H46" s="32">
        <v>306.10000000000002</v>
      </c>
      <c r="I46" s="32">
        <v>598.29999999999995</v>
      </c>
      <c r="J46" s="39"/>
    </row>
    <row r="47" spans="1:10">
      <c r="B47" s="129" t="s">
        <v>27</v>
      </c>
      <c r="C47" s="94" t="s">
        <v>69</v>
      </c>
      <c r="D47" s="112"/>
      <c r="E47" s="112"/>
      <c r="F47" s="112"/>
      <c r="G47" s="96">
        <f>G49</f>
        <v>141</v>
      </c>
      <c r="H47" s="96">
        <f>H49</f>
        <v>155</v>
      </c>
      <c r="I47" s="96">
        <f>I49</f>
        <v>169.1</v>
      </c>
      <c r="J47" s="39"/>
    </row>
    <row r="48" spans="1:10" ht="15.75" thickBot="1">
      <c r="B48" s="130"/>
      <c r="C48" s="95"/>
      <c r="D48" s="113"/>
      <c r="E48" s="113"/>
      <c r="F48" s="113"/>
      <c r="G48" s="97"/>
      <c r="H48" s="97"/>
      <c r="I48" s="97"/>
      <c r="J48" s="39"/>
    </row>
    <row r="49" spans="2:10">
      <c r="B49" s="127" t="s">
        <v>28</v>
      </c>
      <c r="C49" s="94" t="s">
        <v>69</v>
      </c>
      <c r="D49" s="94" t="s">
        <v>70</v>
      </c>
      <c r="E49" s="102"/>
      <c r="F49" s="102"/>
      <c r="G49" s="96">
        <f>G51+G59</f>
        <v>141</v>
      </c>
      <c r="H49" s="96">
        <f>H51</f>
        <v>155</v>
      </c>
      <c r="I49" s="96">
        <f>I51</f>
        <v>169.1</v>
      </c>
      <c r="J49" s="39"/>
    </row>
    <row r="50" spans="2:10" ht="15.75" thickBot="1">
      <c r="B50" s="128"/>
      <c r="C50" s="95"/>
      <c r="D50" s="95"/>
      <c r="E50" s="103"/>
      <c r="F50" s="103"/>
      <c r="G50" s="97"/>
      <c r="H50" s="97"/>
      <c r="I50" s="97"/>
      <c r="J50" s="39"/>
    </row>
    <row r="51" spans="2:10" ht="24.75" customHeight="1">
      <c r="B51" s="114" t="s">
        <v>29</v>
      </c>
      <c r="C51" s="122" t="s">
        <v>69</v>
      </c>
      <c r="D51" s="122" t="s">
        <v>70</v>
      </c>
      <c r="E51" s="79" t="s">
        <v>30</v>
      </c>
      <c r="F51" s="79">
        <v>120</v>
      </c>
      <c r="G51" s="120">
        <v>136</v>
      </c>
      <c r="H51" s="118">
        <v>155</v>
      </c>
      <c r="I51" s="118">
        <v>169.1</v>
      </c>
      <c r="J51" s="39"/>
    </row>
    <row r="52" spans="2:10">
      <c r="B52" s="172"/>
      <c r="C52" s="123"/>
      <c r="D52" s="123"/>
      <c r="E52" s="125"/>
      <c r="F52" s="125"/>
      <c r="G52" s="173"/>
      <c r="H52" s="126"/>
      <c r="I52" s="126"/>
      <c r="J52" s="39"/>
    </row>
    <row r="53" spans="2:10">
      <c r="B53" s="172"/>
      <c r="C53" s="123"/>
      <c r="D53" s="123"/>
      <c r="E53" s="125"/>
      <c r="F53" s="125"/>
      <c r="G53" s="173"/>
      <c r="H53" s="126"/>
      <c r="I53" s="126"/>
      <c r="J53" s="39"/>
    </row>
    <row r="54" spans="2:10">
      <c r="B54" s="172"/>
      <c r="C54" s="123"/>
      <c r="D54" s="123"/>
      <c r="E54" s="125"/>
      <c r="F54" s="125"/>
      <c r="G54" s="173"/>
      <c r="H54" s="126"/>
      <c r="I54" s="126"/>
      <c r="J54" s="39"/>
    </row>
    <row r="55" spans="2:10">
      <c r="B55" s="172"/>
      <c r="C55" s="123"/>
      <c r="D55" s="123"/>
      <c r="E55" s="125"/>
      <c r="F55" s="125"/>
      <c r="G55" s="173"/>
      <c r="H55" s="126"/>
      <c r="I55" s="126"/>
      <c r="J55" s="39"/>
    </row>
    <row r="56" spans="2:10">
      <c r="B56" s="172"/>
      <c r="C56" s="123"/>
      <c r="D56" s="123"/>
      <c r="E56" s="125"/>
      <c r="F56" s="125"/>
      <c r="G56" s="173"/>
      <c r="H56" s="126"/>
      <c r="I56" s="126"/>
      <c r="J56" s="39"/>
    </row>
    <row r="57" spans="2:10">
      <c r="B57" s="172"/>
      <c r="C57" s="123"/>
      <c r="D57" s="123"/>
      <c r="E57" s="125"/>
      <c r="F57" s="125"/>
      <c r="G57" s="173"/>
      <c r="H57" s="126"/>
      <c r="I57" s="126"/>
      <c r="J57" s="39"/>
    </row>
    <row r="58" spans="2:10" ht="35.25" customHeight="1" thickBot="1">
      <c r="B58" s="115"/>
      <c r="C58" s="124"/>
      <c r="D58" s="124"/>
      <c r="E58" s="80"/>
      <c r="F58" s="80"/>
      <c r="G58" s="121"/>
      <c r="H58" s="119"/>
      <c r="I58" s="119"/>
      <c r="J58" s="39"/>
    </row>
    <row r="59" spans="2:10" ht="103.5" customHeight="1">
      <c r="B59" s="114" t="s">
        <v>31</v>
      </c>
      <c r="C59" s="122" t="s">
        <v>69</v>
      </c>
      <c r="D59" s="122" t="s">
        <v>70</v>
      </c>
      <c r="E59" s="79" t="s">
        <v>30</v>
      </c>
      <c r="F59" s="79">
        <v>240</v>
      </c>
      <c r="G59" s="120">
        <v>5</v>
      </c>
      <c r="H59" s="118">
        <v>0</v>
      </c>
      <c r="I59" s="118">
        <v>0</v>
      </c>
      <c r="J59" s="39"/>
    </row>
    <row r="60" spans="2:10" ht="15.75" customHeight="1">
      <c r="B60" s="172"/>
      <c r="C60" s="123"/>
      <c r="D60" s="123"/>
      <c r="E60" s="125"/>
      <c r="F60" s="125"/>
      <c r="G60" s="173"/>
      <c r="H60" s="126"/>
      <c r="I60" s="126"/>
      <c r="J60" s="39"/>
    </row>
    <row r="61" spans="2:10" ht="15.75" thickBot="1">
      <c r="B61" s="115"/>
      <c r="C61" s="124"/>
      <c r="D61" s="124"/>
      <c r="E61" s="80"/>
      <c r="F61" s="80"/>
      <c r="G61" s="121"/>
      <c r="H61" s="119"/>
      <c r="I61" s="119"/>
      <c r="J61" s="39"/>
    </row>
    <row r="62" spans="2:10">
      <c r="B62" s="129" t="s">
        <v>32</v>
      </c>
      <c r="C62" s="94" t="s">
        <v>70</v>
      </c>
      <c r="D62" s="102"/>
      <c r="E62" s="102"/>
      <c r="F62" s="102"/>
      <c r="G62" s="96">
        <f>G64</f>
        <v>253.6</v>
      </c>
      <c r="H62" s="96">
        <v>4.4000000000000004</v>
      </c>
      <c r="I62" s="96">
        <v>4.4000000000000004</v>
      </c>
      <c r="J62" s="39"/>
    </row>
    <row r="63" spans="2:10" ht="15.75" thickBot="1">
      <c r="B63" s="130"/>
      <c r="C63" s="95"/>
      <c r="D63" s="103"/>
      <c r="E63" s="103"/>
      <c r="F63" s="103"/>
      <c r="G63" s="97"/>
      <c r="H63" s="97"/>
      <c r="I63" s="97"/>
      <c r="J63" s="39"/>
    </row>
    <row r="64" spans="2:10" ht="57.75" thickBot="1">
      <c r="B64" s="3" t="s">
        <v>33</v>
      </c>
      <c r="C64" s="26" t="s">
        <v>70</v>
      </c>
      <c r="D64" s="27">
        <v>10</v>
      </c>
      <c r="E64" s="28"/>
      <c r="F64" s="28"/>
      <c r="G64" s="41">
        <f>G65+G68+G70</f>
        <v>253.6</v>
      </c>
      <c r="H64" s="41">
        <v>4.4000000000000004</v>
      </c>
      <c r="I64" s="41">
        <v>4.4000000000000004</v>
      </c>
      <c r="J64" s="39"/>
    </row>
    <row r="65" spans="2:10" ht="163.5" customHeight="1">
      <c r="B65" s="88" t="s">
        <v>34</v>
      </c>
      <c r="C65" s="141" t="s">
        <v>70</v>
      </c>
      <c r="D65" s="133">
        <v>10</v>
      </c>
      <c r="E65" s="133" t="s">
        <v>35</v>
      </c>
      <c r="F65" s="133">
        <v>240</v>
      </c>
      <c r="G65" s="118">
        <v>83.9</v>
      </c>
      <c r="H65" s="118">
        <v>2.1</v>
      </c>
      <c r="I65" s="118">
        <v>2.1</v>
      </c>
      <c r="J65" s="39"/>
    </row>
    <row r="66" spans="2:10" ht="15.75" customHeight="1">
      <c r="B66" s="175"/>
      <c r="C66" s="176"/>
      <c r="D66" s="174"/>
      <c r="E66" s="174"/>
      <c r="F66" s="174"/>
      <c r="G66" s="126"/>
      <c r="H66" s="126"/>
      <c r="I66" s="126"/>
      <c r="J66" s="39"/>
    </row>
    <row r="67" spans="2:10" ht="37.5" customHeight="1" thickBot="1">
      <c r="B67" s="89"/>
      <c r="C67" s="142"/>
      <c r="D67" s="134"/>
      <c r="E67" s="134"/>
      <c r="F67" s="134"/>
      <c r="G67" s="119"/>
      <c r="H67" s="119"/>
      <c r="I67" s="119"/>
      <c r="J67" s="39"/>
    </row>
    <row r="68" spans="2:10" ht="224.25" customHeight="1">
      <c r="B68" s="88" t="s">
        <v>36</v>
      </c>
      <c r="C68" s="141" t="s">
        <v>70</v>
      </c>
      <c r="D68" s="133">
        <v>10</v>
      </c>
      <c r="E68" s="133" t="s">
        <v>37</v>
      </c>
      <c r="F68" s="133">
        <v>240</v>
      </c>
      <c r="G68" s="118">
        <v>0</v>
      </c>
      <c r="H68" s="118">
        <v>2.2999999999999998</v>
      </c>
      <c r="I68" s="118">
        <v>2.2999999999999998</v>
      </c>
      <c r="J68" s="39"/>
    </row>
    <row r="69" spans="2:10" ht="36.75" customHeight="1" thickBot="1">
      <c r="B69" s="89"/>
      <c r="C69" s="142"/>
      <c r="D69" s="134"/>
      <c r="E69" s="134"/>
      <c r="F69" s="134"/>
      <c r="G69" s="119"/>
      <c r="H69" s="119"/>
      <c r="I69" s="119"/>
      <c r="J69" s="39"/>
    </row>
    <row r="70" spans="2:10" ht="254.25" customHeight="1">
      <c r="B70" s="88" t="s">
        <v>38</v>
      </c>
      <c r="C70" s="141" t="s">
        <v>70</v>
      </c>
      <c r="D70" s="133">
        <v>10</v>
      </c>
      <c r="E70" s="79" t="s">
        <v>39</v>
      </c>
      <c r="F70" s="133">
        <v>540</v>
      </c>
      <c r="G70" s="118">
        <v>169.7</v>
      </c>
      <c r="H70" s="118">
        <v>0</v>
      </c>
      <c r="I70" s="118">
        <v>0</v>
      </c>
      <c r="J70" s="39"/>
    </row>
    <row r="71" spans="2:10" ht="15.75" thickBot="1">
      <c r="B71" s="89"/>
      <c r="C71" s="142"/>
      <c r="D71" s="134"/>
      <c r="E71" s="80"/>
      <c r="F71" s="134"/>
      <c r="G71" s="119"/>
      <c r="H71" s="119"/>
      <c r="I71" s="119"/>
      <c r="J71" s="39"/>
    </row>
    <row r="72" spans="2:10">
      <c r="B72" s="139" t="s">
        <v>40</v>
      </c>
      <c r="C72" s="94" t="s">
        <v>68</v>
      </c>
      <c r="D72" s="102"/>
      <c r="E72" s="102"/>
      <c r="F72" s="102"/>
      <c r="G72" s="96">
        <f>G74+G79</f>
        <v>2512.9</v>
      </c>
      <c r="H72" s="96">
        <f>H74</f>
        <v>1979.3</v>
      </c>
      <c r="I72" s="96">
        <f>I74</f>
        <v>2351</v>
      </c>
      <c r="J72" s="39"/>
    </row>
    <row r="73" spans="2:10" ht="15.75" thickBot="1">
      <c r="B73" s="140"/>
      <c r="C73" s="95"/>
      <c r="D73" s="103"/>
      <c r="E73" s="103"/>
      <c r="F73" s="103"/>
      <c r="G73" s="97"/>
      <c r="H73" s="97"/>
      <c r="I73" s="97"/>
      <c r="J73" s="39"/>
    </row>
    <row r="74" spans="2:10">
      <c r="B74" s="127" t="s">
        <v>41</v>
      </c>
      <c r="C74" s="143" t="s">
        <v>68</v>
      </c>
      <c r="D74" s="143" t="s">
        <v>71</v>
      </c>
      <c r="E74" s="144"/>
      <c r="F74" s="144"/>
      <c r="G74" s="96">
        <f>G76+G78</f>
        <v>2502.9</v>
      </c>
      <c r="H74" s="96">
        <f>H76+H78</f>
        <v>1979.3</v>
      </c>
      <c r="I74" s="96">
        <f>I76+I78</f>
        <v>2351</v>
      </c>
      <c r="J74" s="39"/>
    </row>
    <row r="75" spans="2:10" ht="15.75" thickBot="1">
      <c r="B75" s="128"/>
      <c r="C75" s="95"/>
      <c r="D75" s="95"/>
      <c r="E75" s="103"/>
      <c r="F75" s="103"/>
      <c r="G75" s="97"/>
      <c r="H75" s="97"/>
      <c r="I75" s="97"/>
      <c r="J75" s="39"/>
    </row>
    <row r="76" spans="2:10" ht="164.25" customHeight="1">
      <c r="B76" s="88" t="s">
        <v>42</v>
      </c>
      <c r="C76" s="141" t="s">
        <v>68</v>
      </c>
      <c r="D76" s="141" t="s">
        <v>71</v>
      </c>
      <c r="E76" s="133" t="s">
        <v>43</v>
      </c>
      <c r="F76" s="133">
        <v>240</v>
      </c>
      <c r="G76" s="118">
        <f>1880.3+592.6</f>
        <v>2472.9</v>
      </c>
      <c r="H76" s="118">
        <v>1949.3</v>
      </c>
      <c r="I76" s="118">
        <v>2321</v>
      </c>
      <c r="J76" s="39"/>
    </row>
    <row r="77" spans="2:10" ht="15.75" thickBot="1">
      <c r="B77" s="89"/>
      <c r="C77" s="142"/>
      <c r="D77" s="142"/>
      <c r="E77" s="134"/>
      <c r="F77" s="134"/>
      <c r="G77" s="119"/>
      <c r="H77" s="119"/>
      <c r="I77" s="119"/>
      <c r="J77" s="39"/>
    </row>
    <row r="78" spans="2:10" ht="186.75" customHeight="1" thickBot="1">
      <c r="B78" s="16" t="s">
        <v>44</v>
      </c>
      <c r="C78" s="45" t="s">
        <v>68</v>
      </c>
      <c r="D78" s="25" t="s">
        <v>71</v>
      </c>
      <c r="E78" s="15" t="s">
        <v>45</v>
      </c>
      <c r="F78" s="15">
        <v>240</v>
      </c>
      <c r="G78" s="32">
        <v>30</v>
      </c>
      <c r="H78" s="32">
        <v>30</v>
      </c>
      <c r="I78" s="47">
        <v>30</v>
      </c>
      <c r="J78" s="39"/>
    </row>
    <row r="79" spans="2:10" ht="38.25" customHeight="1" thickBot="1">
      <c r="B79" s="49" t="s">
        <v>82</v>
      </c>
      <c r="C79" s="59" t="s">
        <v>68</v>
      </c>
      <c r="D79" s="52" t="s">
        <v>80</v>
      </c>
      <c r="E79" s="53"/>
      <c r="F79" s="27"/>
      <c r="G79" s="41">
        <f>G80</f>
        <v>10</v>
      </c>
      <c r="H79" s="50">
        <f>H80</f>
        <v>0</v>
      </c>
      <c r="I79" s="51">
        <f>I80</f>
        <v>0</v>
      </c>
      <c r="J79" s="39"/>
    </row>
    <row r="80" spans="2:10" ht="150.75" customHeight="1" thickBot="1">
      <c r="B80" s="16" t="s">
        <v>83</v>
      </c>
      <c r="C80" s="56" t="s">
        <v>68</v>
      </c>
      <c r="D80" s="57" t="s">
        <v>80</v>
      </c>
      <c r="E80" s="55" t="s">
        <v>81</v>
      </c>
      <c r="F80" s="58">
        <v>240</v>
      </c>
      <c r="G80" s="32">
        <f>19-9</f>
        <v>10</v>
      </c>
      <c r="H80" s="46">
        <v>0</v>
      </c>
      <c r="I80" s="48">
        <v>0</v>
      </c>
      <c r="J80" s="39"/>
    </row>
    <row r="81" spans="2:11" ht="16.5" thickBot="1">
      <c r="B81" s="31" t="s">
        <v>46</v>
      </c>
      <c r="C81" s="22" t="s">
        <v>72</v>
      </c>
      <c r="D81" s="54"/>
      <c r="E81" s="4"/>
      <c r="F81" s="17"/>
      <c r="G81" s="42">
        <f>G82+G86+G89</f>
        <v>29935.899999999998</v>
      </c>
      <c r="H81" s="42">
        <f>H82+H86+H89</f>
        <v>34060.6</v>
      </c>
      <c r="I81" s="137">
        <f>I82+I86+I89</f>
        <v>73793.3</v>
      </c>
      <c r="J81" s="138"/>
    </row>
    <row r="82" spans="2:11" ht="16.5" thickBot="1">
      <c r="B82" s="3" t="s">
        <v>47</v>
      </c>
      <c r="C82" s="22" t="s">
        <v>72</v>
      </c>
      <c r="D82" s="22" t="s">
        <v>67</v>
      </c>
      <c r="E82" s="4"/>
      <c r="F82" s="4"/>
      <c r="G82" s="30">
        <f>G85+G83+G84</f>
        <v>26182.899999999998</v>
      </c>
      <c r="H82" s="30">
        <f>H85</f>
        <v>34040.6</v>
      </c>
      <c r="I82" s="131">
        <f>I85</f>
        <v>73773.3</v>
      </c>
      <c r="J82" s="132"/>
    </row>
    <row r="83" spans="2:11" ht="251.25" customHeight="1" thickBot="1">
      <c r="B83" s="62" t="s">
        <v>48</v>
      </c>
      <c r="C83" s="21" t="s">
        <v>72</v>
      </c>
      <c r="D83" s="21" t="s">
        <v>67</v>
      </c>
      <c r="E83" s="6" t="s">
        <v>49</v>
      </c>
      <c r="F83" s="6">
        <v>240</v>
      </c>
      <c r="G83" s="30">
        <v>44.3</v>
      </c>
      <c r="H83" s="30">
        <v>0</v>
      </c>
      <c r="I83" s="131">
        <v>0</v>
      </c>
      <c r="J83" s="132"/>
    </row>
    <row r="84" spans="2:11" ht="252" customHeight="1" thickBot="1">
      <c r="B84" s="68" t="s">
        <v>101</v>
      </c>
      <c r="C84" s="21" t="s">
        <v>72</v>
      </c>
      <c r="D84" s="21" t="s">
        <v>67</v>
      </c>
      <c r="E84" s="6" t="s">
        <v>100</v>
      </c>
      <c r="F84" s="6">
        <v>240</v>
      </c>
      <c r="G84" s="30">
        <v>32</v>
      </c>
      <c r="H84" s="30">
        <v>0</v>
      </c>
      <c r="I84" s="65">
        <v>0</v>
      </c>
      <c r="J84" s="66"/>
    </row>
    <row r="85" spans="2:11" ht="240.75" thickBot="1">
      <c r="B85" s="67" t="s">
        <v>99</v>
      </c>
      <c r="C85" s="21" t="s">
        <v>72</v>
      </c>
      <c r="D85" s="21" t="s">
        <v>67</v>
      </c>
      <c r="E85" s="6" t="s">
        <v>91</v>
      </c>
      <c r="F85" s="6">
        <v>410</v>
      </c>
      <c r="G85" s="30">
        <v>26106.6</v>
      </c>
      <c r="H85" s="30">
        <v>34040.6</v>
      </c>
      <c r="I85" s="65">
        <v>73773.3</v>
      </c>
      <c r="J85" s="66"/>
    </row>
    <row r="86" spans="2:11" ht="16.5" thickBot="1">
      <c r="B86" s="2" t="s">
        <v>50</v>
      </c>
      <c r="C86" s="22" t="s">
        <v>72</v>
      </c>
      <c r="D86" s="22" t="s">
        <v>69</v>
      </c>
      <c r="E86" s="19"/>
      <c r="F86" s="19"/>
      <c r="G86" s="43">
        <f>G88+G87</f>
        <v>3473.3</v>
      </c>
      <c r="H86" s="43">
        <f>H88</f>
        <v>0</v>
      </c>
      <c r="I86" s="180">
        <f>I88</f>
        <v>0</v>
      </c>
      <c r="J86" s="181"/>
    </row>
    <row r="87" spans="2:11" ht="195" customHeight="1" thickBot="1">
      <c r="B87" s="70" t="s">
        <v>106</v>
      </c>
      <c r="C87" s="21" t="s">
        <v>72</v>
      </c>
      <c r="D87" s="21" t="s">
        <v>69</v>
      </c>
      <c r="E87" s="6" t="s">
        <v>105</v>
      </c>
      <c r="F87" s="18">
        <v>240</v>
      </c>
      <c r="G87" s="35">
        <f>15.3+20</f>
        <v>35.299999999999997</v>
      </c>
      <c r="H87" s="35">
        <v>0</v>
      </c>
      <c r="I87" s="135">
        <v>0</v>
      </c>
      <c r="J87" s="136"/>
    </row>
    <row r="88" spans="2:11" ht="195" customHeight="1" thickBot="1">
      <c r="B88" s="9" t="s">
        <v>51</v>
      </c>
      <c r="C88" s="21" t="s">
        <v>72</v>
      </c>
      <c r="D88" s="21" t="s">
        <v>69</v>
      </c>
      <c r="E88" s="6" t="s">
        <v>52</v>
      </c>
      <c r="F88" s="18">
        <v>810</v>
      </c>
      <c r="G88" s="35">
        <f>2250.7+226.9+1152.9-192.5</f>
        <v>3438</v>
      </c>
      <c r="H88" s="35">
        <v>0</v>
      </c>
      <c r="I88" s="135">
        <v>0</v>
      </c>
      <c r="J88" s="136"/>
    </row>
    <row r="89" spans="2:11" ht="16.5" thickBot="1">
      <c r="B89" s="2" t="s">
        <v>53</v>
      </c>
      <c r="C89" s="29" t="s">
        <v>72</v>
      </c>
      <c r="D89" s="29" t="s">
        <v>70</v>
      </c>
      <c r="E89" s="20"/>
      <c r="F89" s="20"/>
      <c r="G89" s="44">
        <f>G90+G94+G93</f>
        <v>279.7</v>
      </c>
      <c r="H89" s="44">
        <f>H90+H94</f>
        <v>20</v>
      </c>
      <c r="I89" s="44">
        <f>I90+I94</f>
        <v>20</v>
      </c>
      <c r="J89" s="38"/>
    </row>
    <row r="90" spans="2:11" ht="119.25" customHeight="1">
      <c r="B90" s="64" t="s">
        <v>54</v>
      </c>
      <c r="C90" s="90" t="s">
        <v>72</v>
      </c>
      <c r="D90" s="90" t="s">
        <v>70</v>
      </c>
      <c r="E90" s="92" t="s">
        <v>56</v>
      </c>
      <c r="F90" s="92">
        <v>240</v>
      </c>
      <c r="G90" s="84">
        <f>193.7+21</f>
        <v>214.7</v>
      </c>
      <c r="H90" s="84">
        <v>20</v>
      </c>
      <c r="I90" s="84">
        <v>20</v>
      </c>
      <c r="J90" s="182"/>
    </row>
    <row r="91" spans="2:11" ht="75" customHeight="1">
      <c r="B91" s="64" t="s">
        <v>55</v>
      </c>
      <c r="C91" s="163"/>
      <c r="D91" s="163"/>
      <c r="E91" s="164"/>
      <c r="F91" s="164"/>
      <c r="G91" s="165"/>
      <c r="H91" s="165"/>
      <c r="I91" s="165"/>
      <c r="J91" s="182"/>
    </row>
    <row r="92" spans="2:11" ht="15.75" thickBot="1">
      <c r="B92" s="63"/>
      <c r="C92" s="91"/>
      <c r="D92" s="91"/>
      <c r="E92" s="93"/>
      <c r="F92" s="93"/>
      <c r="G92" s="85"/>
      <c r="H92" s="85"/>
      <c r="I92" s="85"/>
      <c r="J92" s="182"/>
    </row>
    <row r="93" spans="2:11" ht="180.75" thickBot="1">
      <c r="B93" s="74" t="s">
        <v>57</v>
      </c>
      <c r="C93" s="21" t="s">
        <v>72</v>
      </c>
      <c r="D93" s="21" t="s">
        <v>70</v>
      </c>
      <c r="E93" s="6" t="s">
        <v>58</v>
      </c>
      <c r="F93" s="6">
        <v>240</v>
      </c>
      <c r="G93" s="30">
        <v>15</v>
      </c>
      <c r="H93" s="30">
        <v>0</v>
      </c>
      <c r="I93" s="30">
        <v>0</v>
      </c>
      <c r="J93" s="38"/>
    </row>
    <row r="94" spans="2:11" ht="180.75" thickBot="1">
      <c r="B94" s="76" t="s">
        <v>112</v>
      </c>
      <c r="C94" s="21" t="s">
        <v>72</v>
      </c>
      <c r="D94" s="21" t="s">
        <v>70</v>
      </c>
      <c r="E94" s="6" t="s">
        <v>111</v>
      </c>
      <c r="F94" s="6">
        <v>240</v>
      </c>
      <c r="G94" s="30">
        <v>50</v>
      </c>
      <c r="H94" s="30">
        <v>0</v>
      </c>
      <c r="I94" s="30">
        <v>0</v>
      </c>
      <c r="J94" s="38"/>
    </row>
    <row r="95" spans="2:11">
      <c r="B95" s="183" t="s">
        <v>109</v>
      </c>
      <c r="C95" s="94" t="s">
        <v>107</v>
      </c>
      <c r="D95" s="153"/>
      <c r="E95" s="102"/>
      <c r="F95" s="102"/>
      <c r="G95" s="157">
        <f>G97</f>
        <v>18</v>
      </c>
      <c r="H95" s="157">
        <f>H97</f>
        <v>0</v>
      </c>
      <c r="I95" s="96">
        <f>I97</f>
        <v>0</v>
      </c>
      <c r="J95" s="39"/>
      <c r="K95" s="83"/>
    </row>
    <row r="96" spans="2:11" ht="15.75" thickBot="1">
      <c r="B96" s="184"/>
      <c r="C96" s="95"/>
      <c r="D96" s="154"/>
      <c r="E96" s="103"/>
      <c r="F96" s="103"/>
      <c r="G96" s="158"/>
      <c r="H96" s="158"/>
      <c r="I96" s="97"/>
      <c r="J96" s="39"/>
      <c r="K96" s="83"/>
    </row>
    <row r="97" spans="2:11">
      <c r="B97" s="185" t="s">
        <v>110</v>
      </c>
      <c r="C97" s="94" t="s">
        <v>107</v>
      </c>
      <c r="D97" s="94" t="s">
        <v>72</v>
      </c>
      <c r="E97" s="102"/>
      <c r="F97" s="102"/>
      <c r="G97" s="96">
        <v>18</v>
      </c>
      <c r="H97" s="151">
        <f>H99</f>
        <v>0</v>
      </c>
      <c r="I97" s="96">
        <f>I99</f>
        <v>0</v>
      </c>
      <c r="J97" s="39"/>
      <c r="K97" s="83"/>
    </row>
    <row r="98" spans="2:11" ht="36" customHeight="1" thickBot="1">
      <c r="B98" s="186"/>
      <c r="C98" s="95"/>
      <c r="D98" s="95"/>
      <c r="E98" s="103"/>
      <c r="F98" s="103"/>
      <c r="G98" s="97"/>
      <c r="H98" s="152"/>
      <c r="I98" s="97"/>
      <c r="J98" s="39"/>
      <c r="K98" s="83"/>
    </row>
    <row r="99" spans="2:11" ht="243.75" customHeight="1" thickBot="1">
      <c r="B99" s="75" t="s">
        <v>108</v>
      </c>
      <c r="C99" s="71" t="s">
        <v>107</v>
      </c>
      <c r="D99" s="71" t="s">
        <v>72</v>
      </c>
      <c r="E99" s="72" t="s">
        <v>114</v>
      </c>
      <c r="F99" s="72">
        <v>240</v>
      </c>
      <c r="G99" s="73">
        <v>18</v>
      </c>
      <c r="H99" s="73">
        <v>0</v>
      </c>
      <c r="I99" s="73">
        <v>0</v>
      </c>
      <c r="J99" s="39"/>
    </row>
    <row r="100" spans="2:11">
      <c r="B100" s="155" t="s">
        <v>59</v>
      </c>
      <c r="C100" s="94" t="s">
        <v>73</v>
      </c>
      <c r="D100" s="153"/>
      <c r="E100" s="102"/>
      <c r="F100" s="102"/>
      <c r="G100" s="157">
        <f>G102</f>
        <v>3802.7999999999997</v>
      </c>
      <c r="H100" s="157">
        <f>H102</f>
        <v>1840.9</v>
      </c>
      <c r="I100" s="96">
        <f>I102</f>
        <v>1498.4</v>
      </c>
      <c r="J100" s="39"/>
      <c r="K100" s="83"/>
    </row>
    <row r="101" spans="2:11" ht="15.75" thickBot="1">
      <c r="B101" s="156"/>
      <c r="C101" s="95"/>
      <c r="D101" s="154"/>
      <c r="E101" s="103"/>
      <c r="F101" s="103"/>
      <c r="G101" s="158"/>
      <c r="H101" s="158"/>
      <c r="I101" s="97"/>
      <c r="J101" s="39"/>
      <c r="K101" s="83"/>
    </row>
    <row r="102" spans="2:11">
      <c r="B102" s="149" t="s">
        <v>60</v>
      </c>
      <c r="C102" s="94" t="s">
        <v>73</v>
      </c>
      <c r="D102" s="94" t="s">
        <v>67</v>
      </c>
      <c r="E102" s="102"/>
      <c r="F102" s="102"/>
      <c r="G102" s="96">
        <f>G104</f>
        <v>3802.7999999999997</v>
      </c>
      <c r="H102" s="151">
        <f>H104</f>
        <v>1840.9</v>
      </c>
      <c r="I102" s="96">
        <f>I104</f>
        <v>1498.4</v>
      </c>
      <c r="J102" s="39"/>
      <c r="K102" s="83"/>
    </row>
    <row r="103" spans="2:11" ht="15.75" thickBot="1">
      <c r="B103" s="150"/>
      <c r="C103" s="95"/>
      <c r="D103" s="95"/>
      <c r="E103" s="103"/>
      <c r="F103" s="103"/>
      <c r="G103" s="97"/>
      <c r="H103" s="152"/>
      <c r="I103" s="97"/>
      <c r="J103" s="39"/>
      <c r="K103" s="83"/>
    </row>
    <row r="104" spans="2:11" ht="119.25" customHeight="1">
      <c r="B104" s="147" t="s">
        <v>61</v>
      </c>
      <c r="C104" s="90" t="s">
        <v>73</v>
      </c>
      <c r="D104" s="90" t="s">
        <v>67</v>
      </c>
      <c r="E104" s="92" t="s">
        <v>62</v>
      </c>
      <c r="F104" s="92">
        <v>610</v>
      </c>
      <c r="G104" s="84">
        <f>3885.2-82.4</f>
        <v>3802.7999999999997</v>
      </c>
      <c r="H104" s="84">
        <f>2840.9-1000</f>
        <v>1840.9</v>
      </c>
      <c r="I104" s="84">
        <f>2598.4-1100</f>
        <v>1498.4</v>
      </c>
      <c r="J104" s="39"/>
    </row>
    <row r="105" spans="2:11" ht="31.5" customHeight="1" thickBot="1">
      <c r="B105" s="148"/>
      <c r="C105" s="91"/>
      <c r="D105" s="91"/>
      <c r="E105" s="93"/>
      <c r="F105" s="93"/>
      <c r="G105" s="85"/>
      <c r="H105" s="85"/>
      <c r="I105" s="85"/>
      <c r="J105" s="39"/>
    </row>
    <row r="106" spans="2:11">
      <c r="B106" s="145" t="s">
        <v>63</v>
      </c>
      <c r="C106" s="94">
        <v>10</v>
      </c>
      <c r="D106" s="153"/>
      <c r="E106" s="102"/>
      <c r="F106" s="102"/>
      <c r="G106" s="96">
        <f>G108</f>
        <v>124</v>
      </c>
      <c r="H106" s="96">
        <v>124</v>
      </c>
      <c r="I106" s="96">
        <v>124</v>
      </c>
      <c r="J106" s="39"/>
    </row>
    <row r="107" spans="2:11" ht="15.75" thickBot="1">
      <c r="B107" s="146"/>
      <c r="C107" s="95"/>
      <c r="D107" s="154"/>
      <c r="E107" s="103"/>
      <c r="F107" s="103"/>
      <c r="G107" s="97"/>
      <c r="H107" s="97"/>
      <c r="I107" s="97"/>
      <c r="J107" s="39"/>
    </row>
    <row r="108" spans="2:11">
      <c r="B108" s="145" t="s">
        <v>64</v>
      </c>
      <c r="C108" s="94">
        <v>10</v>
      </c>
      <c r="D108" s="94" t="s">
        <v>67</v>
      </c>
      <c r="E108" s="102"/>
      <c r="F108" s="102"/>
      <c r="G108" s="159">
        <f>G110</f>
        <v>124</v>
      </c>
      <c r="H108" s="159">
        <v>124</v>
      </c>
      <c r="I108" s="159">
        <v>124</v>
      </c>
      <c r="J108" s="39"/>
    </row>
    <row r="109" spans="2:11" ht="15.75" thickBot="1">
      <c r="B109" s="146"/>
      <c r="C109" s="95"/>
      <c r="D109" s="95"/>
      <c r="E109" s="103"/>
      <c r="F109" s="103"/>
      <c r="G109" s="160"/>
      <c r="H109" s="160"/>
      <c r="I109" s="160"/>
      <c r="J109" s="39"/>
    </row>
    <row r="110" spans="2:11" ht="224.25" customHeight="1">
      <c r="B110" s="161" t="s">
        <v>65</v>
      </c>
      <c r="C110" s="90">
        <v>10</v>
      </c>
      <c r="D110" s="90" t="s">
        <v>67</v>
      </c>
      <c r="E110" s="92" t="s">
        <v>66</v>
      </c>
      <c r="F110" s="92">
        <v>310</v>
      </c>
      <c r="G110" s="84">
        <v>124</v>
      </c>
      <c r="H110" s="84">
        <v>124</v>
      </c>
      <c r="I110" s="84">
        <v>124</v>
      </c>
      <c r="J110" s="39"/>
    </row>
    <row r="111" spans="2:11" ht="15.75" thickBot="1">
      <c r="B111" s="162"/>
      <c r="C111" s="91"/>
      <c r="D111" s="91"/>
      <c r="E111" s="93"/>
      <c r="F111" s="93"/>
      <c r="G111" s="85"/>
      <c r="H111" s="85"/>
      <c r="I111" s="85"/>
      <c r="J111" s="39"/>
    </row>
    <row r="112" spans="2:11">
      <c r="B112" s="127" t="s">
        <v>94</v>
      </c>
      <c r="C112" s="94" t="s">
        <v>92</v>
      </c>
      <c r="D112" s="153"/>
      <c r="E112" s="102"/>
      <c r="F112" s="102"/>
      <c r="G112" s="96">
        <f>G114</f>
        <v>0</v>
      </c>
      <c r="H112" s="96">
        <f>H114</f>
        <v>81.599999999999994</v>
      </c>
      <c r="I112" s="96">
        <v>0</v>
      </c>
      <c r="J112" s="39"/>
    </row>
    <row r="113" spans="2:10" ht="15.75" thickBot="1">
      <c r="B113" s="128"/>
      <c r="C113" s="95"/>
      <c r="D113" s="154"/>
      <c r="E113" s="103"/>
      <c r="F113" s="103"/>
      <c r="G113" s="97"/>
      <c r="H113" s="97"/>
      <c r="I113" s="97"/>
      <c r="J113" s="39"/>
    </row>
    <row r="114" spans="2:10">
      <c r="B114" s="127" t="s">
        <v>93</v>
      </c>
      <c r="C114" s="94" t="s">
        <v>92</v>
      </c>
      <c r="D114" s="94" t="s">
        <v>67</v>
      </c>
      <c r="E114" s="102"/>
      <c r="F114" s="102"/>
      <c r="G114" s="159">
        <f>G116</f>
        <v>0</v>
      </c>
      <c r="H114" s="159">
        <f>H116</f>
        <v>81.599999999999994</v>
      </c>
      <c r="I114" s="159">
        <v>0</v>
      </c>
      <c r="J114" s="39"/>
    </row>
    <row r="115" spans="2:10" ht="29.25" customHeight="1" thickBot="1">
      <c r="B115" s="128"/>
      <c r="C115" s="95"/>
      <c r="D115" s="95"/>
      <c r="E115" s="103"/>
      <c r="F115" s="103"/>
      <c r="G115" s="160"/>
      <c r="H115" s="160"/>
      <c r="I115" s="160"/>
      <c r="J115" s="39"/>
    </row>
    <row r="116" spans="2:10" ht="101.25" customHeight="1">
      <c r="B116" s="161" t="s">
        <v>96</v>
      </c>
      <c r="C116" s="90" t="s">
        <v>92</v>
      </c>
      <c r="D116" s="90" t="s">
        <v>67</v>
      </c>
      <c r="E116" s="92" t="s">
        <v>95</v>
      </c>
      <c r="F116" s="92">
        <v>730</v>
      </c>
      <c r="G116" s="84">
        <v>0</v>
      </c>
      <c r="H116" s="84">
        <v>81.599999999999994</v>
      </c>
      <c r="I116" s="84">
        <v>0</v>
      </c>
      <c r="J116" s="39"/>
    </row>
    <row r="117" spans="2:10" ht="22.5" customHeight="1" thickBot="1">
      <c r="B117" s="162"/>
      <c r="C117" s="91"/>
      <c r="D117" s="91"/>
      <c r="E117" s="93"/>
      <c r="F117" s="93"/>
      <c r="G117" s="85"/>
      <c r="H117" s="85"/>
      <c r="I117" s="85"/>
      <c r="J117" s="39"/>
    </row>
  </sheetData>
  <mergeCells count="302">
    <mergeCell ref="B97:B98"/>
    <mergeCell ref="C97:C98"/>
    <mergeCell ref="D97:D98"/>
    <mergeCell ref="E97:E98"/>
    <mergeCell ref="F97:F98"/>
    <mergeCell ref="G97:G98"/>
    <mergeCell ref="H97:H98"/>
    <mergeCell ref="I97:I98"/>
    <mergeCell ref="K97:K98"/>
    <mergeCell ref="B95:B96"/>
    <mergeCell ref="C95:C96"/>
    <mergeCell ref="D95:D96"/>
    <mergeCell ref="E95:E96"/>
    <mergeCell ref="F95:F96"/>
    <mergeCell ref="G95:G96"/>
    <mergeCell ref="H95:H96"/>
    <mergeCell ref="I95:I96"/>
    <mergeCell ref="K95:K96"/>
    <mergeCell ref="E1:I1"/>
    <mergeCell ref="B116:B117"/>
    <mergeCell ref="C116:C117"/>
    <mergeCell ref="D116:D117"/>
    <mergeCell ref="E116:E117"/>
    <mergeCell ref="F116:F117"/>
    <mergeCell ref="G116:G117"/>
    <mergeCell ref="H116:H117"/>
    <mergeCell ref="I116:I117"/>
    <mergeCell ref="B112:B113"/>
    <mergeCell ref="C112:C113"/>
    <mergeCell ref="D112:D113"/>
    <mergeCell ref="E112:E113"/>
    <mergeCell ref="F112:F113"/>
    <mergeCell ref="G112:G113"/>
    <mergeCell ref="H112:H113"/>
    <mergeCell ref="I112:I113"/>
    <mergeCell ref="B114:B115"/>
    <mergeCell ref="C114:C115"/>
    <mergeCell ref="D114:D115"/>
    <mergeCell ref="E114:E115"/>
    <mergeCell ref="F114:F115"/>
    <mergeCell ref="G114:G115"/>
    <mergeCell ref="H114:H115"/>
    <mergeCell ref="I114:I115"/>
    <mergeCell ref="G8:I8"/>
    <mergeCell ref="D9:I9"/>
    <mergeCell ref="D10:I10"/>
    <mergeCell ref="D11:I11"/>
    <mergeCell ref="G19:G20"/>
    <mergeCell ref="H19:H20"/>
    <mergeCell ref="I19:I20"/>
    <mergeCell ref="I34:I35"/>
    <mergeCell ref="I32:I33"/>
    <mergeCell ref="H72:H73"/>
    <mergeCell ref="I72:I73"/>
    <mergeCell ref="H74:H75"/>
    <mergeCell ref="I74:I75"/>
    <mergeCell ref="F74:F75"/>
    <mergeCell ref="F72:F73"/>
    <mergeCell ref="I104:I105"/>
    <mergeCell ref="I100:I101"/>
    <mergeCell ref="I102:I103"/>
    <mergeCell ref="I86:J86"/>
    <mergeCell ref="I88:J88"/>
    <mergeCell ref="J90:J92"/>
    <mergeCell ref="H90:H92"/>
    <mergeCell ref="I90:I92"/>
    <mergeCell ref="A34:A35"/>
    <mergeCell ref="A32:A33"/>
    <mergeCell ref="B32:B33"/>
    <mergeCell ref="C32:C33"/>
    <mergeCell ref="D32:D33"/>
    <mergeCell ref="E32:E33"/>
    <mergeCell ref="F32:F33"/>
    <mergeCell ref="G32:G33"/>
    <mergeCell ref="H32:H33"/>
    <mergeCell ref="B23:B24"/>
    <mergeCell ref="B21:B22"/>
    <mergeCell ref="B26:B27"/>
    <mergeCell ref="G26:G27"/>
    <mergeCell ref="I30:I31"/>
    <mergeCell ref="I21:I22"/>
    <mergeCell ref="E41:E42"/>
    <mergeCell ref="G68:G69"/>
    <mergeCell ref="C70:C71"/>
    <mergeCell ref="D70:D71"/>
    <mergeCell ref="H70:H71"/>
    <mergeCell ref="G70:G71"/>
    <mergeCell ref="I70:I71"/>
    <mergeCell ref="C68:C69"/>
    <mergeCell ref="D68:D69"/>
    <mergeCell ref="E68:E69"/>
    <mergeCell ref="B65:B67"/>
    <mergeCell ref="B68:B69"/>
    <mergeCell ref="C65:C67"/>
    <mergeCell ref="D65:D67"/>
    <mergeCell ref="E65:E67"/>
    <mergeCell ref="I49:I50"/>
    <mergeCell ref="G51:G58"/>
    <mergeCell ref="I47:I48"/>
    <mergeCell ref="B19:B20"/>
    <mergeCell ref="B13:I13"/>
    <mergeCell ref="B14:I14"/>
    <mergeCell ref="B16:I16"/>
    <mergeCell ref="B15:I15"/>
    <mergeCell ref="H18:I18"/>
    <mergeCell ref="I65:I67"/>
    <mergeCell ref="H65:H67"/>
    <mergeCell ref="F68:F69"/>
    <mergeCell ref="B51:B58"/>
    <mergeCell ref="B59:B61"/>
    <mergeCell ref="G59:G61"/>
    <mergeCell ref="F65:F67"/>
    <mergeCell ref="G65:G67"/>
    <mergeCell ref="H51:H58"/>
    <mergeCell ref="H59:H61"/>
    <mergeCell ref="I51:I58"/>
    <mergeCell ref="G49:G50"/>
    <mergeCell ref="H49:H50"/>
    <mergeCell ref="H68:H69"/>
    <mergeCell ref="I68:I69"/>
    <mergeCell ref="I62:I63"/>
    <mergeCell ref="B62:B63"/>
    <mergeCell ref="C62:C63"/>
    <mergeCell ref="C90:C92"/>
    <mergeCell ref="D90:D92"/>
    <mergeCell ref="E90:E92"/>
    <mergeCell ref="F90:F92"/>
    <mergeCell ref="G90:G92"/>
    <mergeCell ref="F76:F77"/>
    <mergeCell ref="G76:G77"/>
    <mergeCell ref="H76:H77"/>
    <mergeCell ref="F19:F20"/>
    <mergeCell ref="E19:E20"/>
    <mergeCell ref="D19:D20"/>
    <mergeCell ref="C19:C20"/>
    <mergeCell ref="E62:E63"/>
    <mergeCell ref="F62:F63"/>
    <mergeCell ref="G62:G63"/>
    <mergeCell ref="D62:D63"/>
    <mergeCell ref="H62:H63"/>
    <mergeCell ref="G43:G44"/>
    <mergeCell ref="C51:C58"/>
    <mergeCell ref="D51:D58"/>
    <mergeCell ref="C41:C42"/>
    <mergeCell ref="C39:C40"/>
    <mergeCell ref="H39:H40"/>
    <mergeCell ref="G36:G37"/>
    <mergeCell ref="B100:B101"/>
    <mergeCell ref="C100:C101"/>
    <mergeCell ref="D100:D101"/>
    <mergeCell ref="E100:E101"/>
    <mergeCell ref="F100:F101"/>
    <mergeCell ref="G100:G101"/>
    <mergeCell ref="H100:H101"/>
    <mergeCell ref="B108:B109"/>
    <mergeCell ref="I110:I111"/>
    <mergeCell ref="H110:H111"/>
    <mergeCell ref="G110:G111"/>
    <mergeCell ref="F110:F111"/>
    <mergeCell ref="E110:E111"/>
    <mergeCell ref="I106:I107"/>
    <mergeCell ref="G108:G109"/>
    <mergeCell ref="H108:H109"/>
    <mergeCell ref="I108:I109"/>
    <mergeCell ref="C108:C109"/>
    <mergeCell ref="D108:D109"/>
    <mergeCell ref="E108:E109"/>
    <mergeCell ref="F108:F109"/>
    <mergeCell ref="B110:B111"/>
    <mergeCell ref="C110:C111"/>
    <mergeCell ref="D110:D111"/>
    <mergeCell ref="B106:B107"/>
    <mergeCell ref="B104:B105"/>
    <mergeCell ref="B102:B103"/>
    <mergeCell ref="C102:C103"/>
    <mergeCell ref="D102:D103"/>
    <mergeCell ref="E102:E103"/>
    <mergeCell ref="F102:F103"/>
    <mergeCell ref="G102:G103"/>
    <mergeCell ref="H102:H103"/>
    <mergeCell ref="C106:C107"/>
    <mergeCell ref="D106:D107"/>
    <mergeCell ref="E106:E107"/>
    <mergeCell ref="F106:F107"/>
    <mergeCell ref="C104:C105"/>
    <mergeCell ref="D104:D105"/>
    <mergeCell ref="E104:E105"/>
    <mergeCell ref="F104:F105"/>
    <mergeCell ref="G104:G105"/>
    <mergeCell ref="H104:H105"/>
    <mergeCell ref="G106:G107"/>
    <mergeCell ref="H106:H107"/>
    <mergeCell ref="I87:J87"/>
    <mergeCell ref="I76:I77"/>
    <mergeCell ref="I81:J81"/>
    <mergeCell ref="I82:J82"/>
    <mergeCell ref="B76:B77"/>
    <mergeCell ref="B70:B71"/>
    <mergeCell ref="C72:C73"/>
    <mergeCell ref="D72:D73"/>
    <mergeCell ref="E72:E73"/>
    <mergeCell ref="B72:B73"/>
    <mergeCell ref="B74:B75"/>
    <mergeCell ref="C76:C77"/>
    <mergeCell ref="D76:D77"/>
    <mergeCell ref="E76:E77"/>
    <mergeCell ref="E70:E71"/>
    <mergeCell ref="C74:C75"/>
    <mergeCell ref="D74:D75"/>
    <mergeCell ref="E74:E75"/>
    <mergeCell ref="F51:F58"/>
    <mergeCell ref="G47:G48"/>
    <mergeCell ref="H47:H48"/>
    <mergeCell ref="I59:I61"/>
    <mergeCell ref="B49:B50"/>
    <mergeCell ref="B47:B48"/>
    <mergeCell ref="I83:J83"/>
    <mergeCell ref="G72:G73"/>
    <mergeCell ref="G74:G75"/>
    <mergeCell ref="F70:F71"/>
    <mergeCell ref="B41:B42"/>
    <mergeCell ref="B43:B44"/>
    <mergeCell ref="H43:H44"/>
    <mergeCell ref="I43:I44"/>
    <mergeCell ref="H41:H42"/>
    <mergeCell ref="I41:I42"/>
    <mergeCell ref="G41:G42"/>
    <mergeCell ref="F41:F42"/>
    <mergeCell ref="C59:C61"/>
    <mergeCell ref="F59:F61"/>
    <mergeCell ref="E59:E61"/>
    <mergeCell ref="D59:D61"/>
    <mergeCell ref="C43:C44"/>
    <mergeCell ref="D43:D44"/>
    <mergeCell ref="F43:F44"/>
    <mergeCell ref="C49:C50"/>
    <mergeCell ref="D49:D50"/>
    <mergeCell ref="C47:C48"/>
    <mergeCell ref="D47:D48"/>
    <mergeCell ref="E47:E48"/>
    <mergeCell ref="F47:F48"/>
    <mergeCell ref="E49:E50"/>
    <mergeCell ref="F49:F50"/>
    <mergeCell ref="E51:E58"/>
    <mergeCell ref="C36:C37"/>
    <mergeCell ref="D36:D37"/>
    <mergeCell ref="E36:E37"/>
    <mergeCell ref="F36:F37"/>
    <mergeCell ref="B36:B37"/>
    <mergeCell ref="G28:G29"/>
    <mergeCell ref="H28:H29"/>
    <mergeCell ref="C30:C31"/>
    <mergeCell ref="D30:D31"/>
    <mergeCell ref="E30:E31"/>
    <mergeCell ref="F30:F31"/>
    <mergeCell ref="G30:G31"/>
    <mergeCell ref="H30:H31"/>
    <mergeCell ref="B34:B35"/>
    <mergeCell ref="C34:C35"/>
    <mergeCell ref="D34:D35"/>
    <mergeCell ref="E34:E35"/>
    <mergeCell ref="F34:F35"/>
    <mergeCell ref="G34:G35"/>
    <mergeCell ref="H34:H35"/>
    <mergeCell ref="H36:H37"/>
    <mergeCell ref="C23:C24"/>
    <mergeCell ref="D23:D24"/>
    <mergeCell ref="E23:E24"/>
    <mergeCell ref="F23:F24"/>
    <mergeCell ref="G23:G24"/>
    <mergeCell ref="H23:H24"/>
    <mergeCell ref="I23:I24"/>
    <mergeCell ref="C21:C22"/>
    <mergeCell ref="D21:D22"/>
    <mergeCell ref="E21:E22"/>
    <mergeCell ref="F21:F22"/>
    <mergeCell ref="G21:G22"/>
    <mergeCell ref="H21:H22"/>
    <mergeCell ref="B39:B40"/>
    <mergeCell ref="D41:D42"/>
    <mergeCell ref="E2:I2"/>
    <mergeCell ref="C3:I3"/>
    <mergeCell ref="C4:I4"/>
    <mergeCell ref="B5:I5"/>
    <mergeCell ref="B6:I6"/>
    <mergeCell ref="K102:K103"/>
    <mergeCell ref="K100:K101"/>
    <mergeCell ref="H26:H27"/>
    <mergeCell ref="I26:I27"/>
    <mergeCell ref="B28:B29"/>
    <mergeCell ref="B30:B31"/>
    <mergeCell ref="C28:C29"/>
    <mergeCell ref="D28:D29"/>
    <mergeCell ref="E28:E29"/>
    <mergeCell ref="F28:F29"/>
    <mergeCell ref="C25:C26"/>
    <mergeCell ref="I36:I37"/>
    <mergeCell ref="E39:E40"/>
    <mergeCell ref="F39:F40"/>
    <mergeCell ref="G39:G40"/>
    <mergeCell ref="I39:I40"/>
    <mergeCell ref="I28:I29"/>
  </mergeCells>
  <pageMargins left="0.7" right="0.7" top="0.75" bottom="0.75" header="0.3" footer="0.3"/>
  <pageSetup paperSize="9" scale="58" orientation="portrait" r:id="rId1"/>
  <rowBreaks count="2" manualBreakCount="2">
    <brk id="34" max="10" man="1"/>
    <brk id="58" max="16383"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2022-10-05T10:51:27Z</dcterms:created>
  <dcterms:modified xsi:type="dcterms:W3CDTF">2024-05-27T11:05:56Z</dcterms:modified>
</cp:coreProperties>
</file>