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H22" i="1"/>
  <c r="I22"/>
  <c r="G92"/>
  <c r="I43" l="1"/>
  <c r="I45"/>
  <c r="G24" l="1"/>
  <c r="H92" l="1"/>
  <c r="H90" s="1"/>
  <c r="G22"/>
  <c r="G84"/>
  <c r="I78" l="1"/>
  <c r="I81"/>
  <c r="I77" s="1"/>
  <c r="H81"/>
  <c r="H24"/>
  <c r="H100"/>
  <c r="H102"/>
  <c r="G102"/>
  <c r="G100" s="1"/>
  <c r="I92" l="1"/>
  <c r="G78" l="1"/>
  <c r="I35" l="1"/>
  <c r="H35"/>
  <c r="G35"/>
  <c r="I83"/>
  <c r="H83"/>
  <c r="G83"/>
  <c r="H78"/>
  <c r="G28" l="1"/>
  <c r="H88"/>
  <c r="I21"/>
  <c r="H45"/>
  <c r="H43" s="1"/>
  <c r="H21"/>
  <c r="I90"/>
  <c r="I88" s="1"/>
  <c r="I70"/>
  <c r="I68" s="1"/>
  <c r="H70"/>
  <c r="H68" s="1"/>
  <c r="G81"/>
  <c r="G77" s="1"/>
  <c r="I75"/>
  <c r="H75"/>
  <c r="G75"/>
  <c r="G45"/>
  <c r="G43" s="1"/>
  <c r="G21"/>
  <c r="G19" s="1"/>
  <c r="G96"/>
  <c r="G94" s="1"/>
  <c r="G70"/>
  <c r="G68" s="1"/>
  <c r="G60"/>
  <c r="G58" s="1"/>
  <c r="H77" l="1"/>
  <c r="H19"/>
  <c r="I19"/>
  <c r="I17" s="1"/>
  <c r="G90"/>
  <c r="G88" s="1"/>
  <c r="G17" s="1"/>
  <c r="H17" l="1"/>
</calcChain>
</file>

<file path=xl/sharedStrings.xml><?xml version="1.0" encoding="utf-8"?>
<sst xmlns="http://schemas.openxmlformats.org/spreadsheetml/2006/main" count="163" uniqueCount="100">
  <si>
    <t>Наименование</t>
  </si>
  <si>
    <t>Рз</t>
  </si>
  <si>
    <t>ПР</t>
  </si>
  <si>
    <t>ЦСР</t>
  </si>
  <si>
    <t>ВР</t>
  </si>
  <si>
    <t>2024 год</t>
  </si>
  <si>
    <t>ВСЕГО</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</si>
  <si>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</si>
  <si>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</si>
  <si>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выплаты по оплате труда работников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(Расходы на выплаты персоналу государственных (муниципальных) органов)</t>
  </si>
  <si>
    <t>01 2 00 00110</t>
  </si>
  <si>
    <t>Расходы на обеспечение функций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(Иные закупки товаров, работ и услуг для  обеспечения государственных (муниципальных) нужд)</t>
  </si>
  <si>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</si>
  <si>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</si>
  <si>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</si>
  <si>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r>
      <t>Резервные фонды</t>
    </r>
    <r>
      <rPr>
        <sz val="11"/>
        <color theme="1"/>
        <rFont val="Times New Roman"/>
        <family val="1"/>
        <charset val="204"/>
      </rPr>
      <t xml:space="preserve">  </t>
    </r>
  </si>
  <si>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</si>
  <si>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</si>
  <si>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Другие общегосударственные вопросы</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</si>
  <si>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</si>
  <si>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</si>
  <si>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</si>
  <si>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</si>
  <si>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</si>
  <si>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</si>
  <si>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</si>
  <si>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</si>
  <si>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Национальная оборона</t>
  </si>
  <si>
    <t>Мобилизационная и вневойсковая подготовка</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</si>
  <si>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</si>
  <si>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</si>
  <si>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</si>
  <si>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</si>
  <si>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пожарной безопасности</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</si>
  <si>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</si>
  <si>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</si>
  <si>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</si>
  <si>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</si>
  <si>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t>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межбюджетные трансферты)</t>
  </si>
  <si>
    <t>03 2 00 85010</t>
  </si>
  <si>
    <t>НАЦИОНАЛЬНАЯ ЭКОНОМИКА</t>
  </si>
  <si>
    <t>Дорожное хозяйство (дорожные фонды)</t>
  </si>
  <si>
    <t>Мероприятия по ремонту и содержанию автомобильных дорог общего пользования местного значения в рамках подпрограммы «Развитие транспортной инфраструктуры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</si>
  <si>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04 1 00 20070</t>
  </si>
  <si>
    <t>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</si>
  <si>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04 2 00 20010</t>
  </si>
  <si>
    <t>Жилищно-коммунальное хозяйство</t>
  </si>
  <si>
    <t>Жилищное хозяйство</t>
  </si>
  <si>
    <t>Расходы на уплату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</si>
  <si>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05 3 00 20210</t>
  </si>
  <si>
    <t>Коммунальное хозяйство</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</si>
  <si>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1"/>
        <color rgb="FF000000"/>
        <rFont val="Times New Roman"/>
        <family val="1"/>
        <charset val="204"/>
      </rPr>
      <t>м</t>
    </r>
    <r>
      <rPr>
        <sz val="11"/>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</si>
  <si>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</si>
  <si>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Благоустройство</t>
  </si>
  <si>
    <t>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t>
  </si>
  <si>
    <t>«Благоустройство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</si>
  <si>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</si>
  <si>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</si>
  <si>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</si>
  <si>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Культура, кинематография</t>
  </si>
  <si>
    <t>Культура</t>
  </si>
  <si>
    <r>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t>
    </r>
    <r>
      <rPr>
        <b/>
        <sz val="11"/>
        <color theme="1"/>
        <rFont val="Times New Roman"/>
        <family val="1"/>
        <charset val="204"/>
      </rPr>
      <t xml:space="preserve"> </t>
    </r>
    <r>
      <rPr>
        <sz val="11"/>
        <color theme="1"/>
        <rFont val="Times New Roman"/>
        <family val="1"/>
        <charset val="204"/>
      </rPr>
      <t>«Развитие культуры, физической культуры и спорта» (Субсидии бюджетным учреждениям)</t>
    </r>
  </si>
  <si>
    <t>02 1 00 00590</t>
  </si>
  <si>
    <t>Социальная политика</t>
  </si>
  <si>
    <t>Пенсионное обеспечение</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</si>
  <si>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</si>
  <si>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</si>
  <si>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01</t>
  </si>
  <si>
    <t>04</t>
  </si>
  <si>
    <t>02</t>
  </si>
  <si>
    <t>03</t>
  </si>
  <si>
    <t>09</t>
  </si>
  <si>
    <t>05</t>
  </si>
  <si>
    <t>08</t>
  </si>
  <si>
    <t xml:space="preserve">Распределение бюджетных ассигнований по разделам, подразделам, целевым статьям </t>
  </si>
  <si>
    <t xml:space="preserve">(муниципальным программам Углеродовского городского поселения и непрограммным </t>
  </si>
  <si>
    <t>направлениям деятельности), группам и подгруппам  видов расходов классификации</t>
  </si>
  <si>
    <t>(тыс. рублей)</t>
  </si>
  <si>
    <t>Приложение 3</t>
  </si>
  <si>
    <t>к решению Собрания депутатов Углеродовского городского поселения</t>
  </si>
  <si>
    <t>12</t>
  </si>
  <si>
    <t>99 9  0020340</t>
  </si>
  <si>
    <t>Другие вопросы в области национальной экономики</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</si>
  <si>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</si>
  <si>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2025 год</t>
  </si>
  <si>
    <t xml:space="preserve">Обеспечение деятельности финансовых, налоговых и таможенных органов  и органов финансового (финансово- бюджетного) надзора </t>
  </si>
  <si>
    <t>06</t>
  </si>
  <si>
    <t>99 9 00 85010</t>
  </si>
  <si>
    <t>Красносулинского района на 2024 год и на плановый 2025 и 2026 годов"</t>
  </si>
  <si>
    <t>расходов бюджетов на 2024 год и на плановый период 2025 и 2026 годов</t>
  </si>
  <si>
    <t>2026 год</t>
  </si>
  <si>
    <t>07 1 00 S3160</t>
  </si>
  <si>
    <t>13</t>
  </si>
  <si>
    <t>Обслуживание государственного (муниципального) внутреннего долга</t>
  </si>
  <si>
    <t>Обслуживание государственного (муниципального) долга</t>
  </si>
  <si>
    <t>99 2 00 90090</t>
  </si>
  <si>
    <t>Процентные платежи по обслуживанию муниципального долга Углеродовского городского поселения в рамках непрогаммного направления деятельности органа местного самоуправления Углеродовского городского поселения (Обслуживание муниципального долга)</t>
  </si>
  <si>
    <t xml:space="preserve">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муниципального образования "Углеродовского городского поселения"  органам местного самоуправления  муниципального образования "Красносулинский район" 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</si>
  <si>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25.12.2023 №  118 "О бюджете Углеродовского городского поселения</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</si>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</sst>
</file>

<file path=xl/styles.xml><?xml version="1.0" encoding="utf-8"?>
<styleSheet xmlns="http://schemas.openxmlformats.org/spreadsheetml/2006/main">
  <numFmts count="2">
    <numFmt numFmtId="164" formatCode="0.0"/>
    <numFmt numFmtId="165"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b/>
      <sz val="11"/>
      <color rgb="FF000000"/>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sz val="12"/>
      <color rgb="FF000000"/>
      <name val="Times New Roman"/>
      <family val="1"/>
      <charset val="204"/>
    </font>
    <font>
      <b/>
      <sz val="14"/>
      <color theme="1"/>
      <name val="Times New Roman"/>
      <family val="1"/>
      <charset val="204"/>
    </font>
  </fonts>
  <fills count="3">
    <fill>
      <patternFill patternType="none"/>
    </fill>
    <fill>
      <patternFill patternType="gray125"/>
    </fill>
    <fill>
      <patternFill patternType="solid">
        <fgColor rgb="FFFFFFFF"/>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s>
  <cellStyleXfs count="1">
    <xf numFmtId="0" fontId="0" fillId="0" borderId="0"/>
  </cellStyleXfs>
  <cellXfs count="173">
    <xf numFmtId="0" fontId="0" fillId="0" borderId="0" xfId="0"/>
    <xf numFmtId="0" fontId="5" fillId="0" borderId="5" xfId="0" applyFont="1" applyBorder="1" applyAlignment="1">
      <alignment horizontal="center" wrapText="1"/>
    </xf>
    <xf numFmtId="0" fontId="5" fillId="0" borderId="3" xfId="0" applyFont="1" applyBorder="1" applyAlignment="1">
      <alignment wrapText="1"/>
    </xf>
    <xf numFmtId="0" fontId="5" fillId="0" borderId="3" xfId="0" applyFont="1" applyBorder="1" applyAlignment="1">
      <alignment vertical="top" wrapText="1"/>
    </xf>
    <xf numFmtId="0" fontId="2" fillId="0" borderId="5" xfId="0" applyFont="1" applyBorder="1" applyAlignment="1">
      <alignment horizontal="center" wrapText="1"/>
    </xf>
    <xf numFmtId="0" fontId="1" fillId="0" borderId="7" xfId="0" applyFont="1" applyBorder="1" applyAlignment="1">
      <alignment horizontal="center" wrapText="1"/>
    </xf>
    <xf numFmtId="0" fontId="6" fillId="0" borderId="5" xfId="0" applyFont="1" applyBorder="1" applyAlignment="1">
      <alignment horizontal="center" wrapText="1"/>
    </xf>
    <xf numFmtId="0" fontId="2" fillId="2" borderId="7" xfId="0" applyFont="1" applyFill="1" applyBorder="1" applyAlignment="1">
      <alignment horizontal="center" wrapText="1"/>
    </xf>
    <xf numFmtId="0" fontId="5" fillId="2" borderId="5" xfId="0" applyFont="1" applyFill="1" applyBorder="1" applyAlignment="1">
      <alignment horizontal="center" wrapText="1"/>
    </xf>
    <xf numFmtId="0" fontId="6" fillId="0" borderId="3" xfId="0" applyFont="1" applyBorder="1" applyAlignment="1">
      <alignment wrapText="1"/>
    </xf>
    <xf numFmtId="0" fontId="6" fillId="0" borderId="9" xfId="0" applyFont="1" applyBorder="1" applyAlignment="1">
      <alignment wrapText="1"/>
    </xf>
    <xf numFmtId="0" fontId="0" fillId="0" borderId="0" xfId="0" applyAlignment="1">
      <alignment horizontal="left"/>
    </xf>
    <xf numFmtId="0" fontId="6" fillId="2" borderId="9" xfId="0" applyFont="1" applyFill="1" applyBorder="1" applyAlignment="1">
      <alignment horizontal="left" wrapText="1"/>
    </xf>
    <xf numFmtId="0" fontId="1"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9" xfId="0" applyFont="1" applyBorder="1" applyAlignment="1">
      <alignment vertical="top" wrapText="1"/>
    </xf>
    <xf numFmtId="0" fontId="2" fillId="0" borderId="4" xfId="0" applyFont="1" applyBorder="1" applyAlignment="1">
      <alignment horizontal="center" wrapText="1"/>
    </xf>
    <xf numFmtId="0" fontId="6" fillId="0" borderId="3" xfId="0" applyFont="1" applyBorder="1" applyAlignment="1">
      <alignment vertical="top" wrapText="1"/>
    </xf>
    <xf numFmtId="0" fontId="7" fillId="0" borderId="5" xfId="0" applyFont="1" applyBorder="1" applyAlignment="1">
      <alignment horizontal="center" wrapText="1"/>
    </xf>
    <xf numFmtId="0" fontId="8" fillId="0" borderId="5" xfId="0" applyFont="1" applyBorder="1" applyAlignment="1">
      <alignment horizontal="center" wrapText="1"/>
    </xf>
    <xf numFmtId="0" fontId="2" fillId="0" borderId="5" xfId="0" applyFont="1" applyBorder="1" applyAlignment="1">
      <alignment horizontal="center" vertical="top" wrapText="1"/>
    </xf>
    <xf numFmtId="49" fontId="6" fillId="0" borderId="5" xfId="0" applyNumberFormat="1" applyFont="1" applyBorder="1" applyAlignment="1">
      <alignment horizontal="center" wrapText="1"/>
    </xf>
    <xf numFmtId="49" fontId="5" fillId="0" borderId="5" xfId="0" applyNumberFormat="1" applyFont="1" applyBorder="1" applyAlignment="1">
      <alignment horizontal="center" wrapText="1"/>
    </xf>
    <xf numFmtId="49" fontId="6" fillId="0" borderId="3" xfId="0" applyNumberFormat="1" applyFont="1" applyBorder="1" applyAlignment="1">
      <alignment horizontal="center" wrapText="1"/>
    </xf>
    <xf numFmtId="49" fontId="6" fillId="2" borderId="3" xfId="0" applyNumberFormat="1" applyFont="1" applyFill="1" applyBorder="1" applyAlignment="1">
      <alignment horizontal="center" vertical="center" wrapText="1"/>
    </xf>
    <xf numFmtId="49" fontId="6" fillId="0" borderId="5"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2" fillId="0" borderId="5" xfId="0" applyFont="1" applyBorder="1" applyAlignment="1">
      <alignment horizontal="center" vertical="center" wrapText="1"/>
    </xf>
    <xf numFmtId="49" fontId="5" fillId="0" borderId="5" xfId="0" applyNumberFormat="1" applyFont="1" applyBorder="1" applyAlignment="1">
      <alignment horizontal="center" vertical="top" wrapText="1"/>
    </xf>
    <xf numFmtId="164" fontId="6" fillId="0" borderId="5" xfId="0" applyNumberFormat="1" applyFont="1" applyBorder="1" applyAlignment="1">
      <alignment horizontal="center" wrapText="1"/>
    </xf>
    <xf numFmtId="0" fontId="5" fillId="0" borderId="1" xfId="0" applyFont="1" applyBorder="1" applyAlignment="1">
      <alignment horizontal="left" wrapText="1"/>
    </xf>
    <xf numFmtId="164" fontId="6" fillId="0" borderId="5" xfId="0" applyNumberFormat="1" applyFont="1" applyBorder="1" applyAlignment="1">
      <alignment horizontal="center" vertical="center" wrapText="1"/>
    </xf>
    <xf numFmtId="49" fontId="6" fillId="0" borderId="1" xfId="0" applyNumberFormat="1" applyFont="1" applyBorder="1" applyAlignment="1">
      <alignment horizontal="center" wrapText="1"/>
    </xf>
    <xf numFmtId="164" fontId="6" fillId="2" borderId="5" xfId="0" applyNumberFormat="1" applyFont="1" applyFill="1" applyBorder="1" applyAlignment="1">
      <alignment horizontal="center" vertical="center" wrapText="1"/>
    </xf>
    <xf numFmtId="164" fontId="7" fillId="0" borderId="5" xfId="0" applyNumberFormat="1" applyFont="1" applyBorder="1" applyAlignment="1">
      <alignment horizontal="center" wrapText="1"/>
    </xf>
    <xf numFmtId="2" fontId="0" fillId="0" borderId="0" xfId="0" applyNumberFormat="1"/>
    <xf numFmtId="0" fontId="0" fillId="0" borderId="0" xfId="0" applyAlignment="1">
      <alignment horizontal="center"/>
    </xf>
    <xf numFmtId="164" fontId="1" fillId="0" borderId="0" xfId="0" applyNumberFormat="1" applyFont="1" applyAlignment="1">
      <alignment wrapText="1"/>
    </xf>
    <xf numFmtId="164" fontId="0" fillId="0" borderId="0" xfId="0" applyNumberFormat="1"/>
    <xf numFmtId="164" fontId="0" fillId="0" borderId="0" xfId="0" applyNumberFormat="1" applyAlignment="1">
      <alignment vertical="center"/>
    </xf>
    <xf numFmtId="164" fontId="5" fillId="0" borderId="5" xfId="0" applyNumberFormat="1" applyFont="1" applyBorder="1" applyAlignment="1">
      <alignment horizontal="center" vertical="center" wrapText="1"/>
    </xf>
    <xf numFmtId="164" fontId="5" fillId="0" borderId="4" xfId="0" applyNumberFormat="1" applyFont="1" applyBorder="1" applyAlignment="1">
      <alignment horizontal="center" wrapText="1"/>
    </xf>
    <xf numFmtId="164" fontId="4" fillId="0" borderId="5" xfId="0" applyNumberFormat="1" applyFont="1" applyBorder="1" applyAlignment="1">
      <alignment horizontal="center" wrapText="1"/>
    </xf>
    <xf numFmtId="164" fontId="5" fillId="0" borderId="5" xfId="0" applyNumberFormat="1" applyFont="1" applyBorder="1" applyAlignment="1">
      <alignment horizontal="center" vertical="top" wrapText="1"/>
    </xf>
    <xf numFmtId="49" fontId="6" fillId="0" borderId="6" xfId="0" applyNumberFormat="1" applyFont="1" applyBorder="1" applyAlignment="1">
      <alignment horizontal="center" vertical="center" wrapText="1"/>
    </xf>
    <xf numFmtId="164" fontId="6" fillId="0" borderId="11"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5" fillId="0" borderId="9" xfId="0" applyFont="1" applyBorder="1" applyAlignment="1">
      <alignment vertical="top" wrapText="1"/>
    </xf>
    <xf numFmtId="164" fontId="5" fillId="0" borderId="11" xfId="0" applyNumberFormat="1" applyFont="1" applyBorder="1" applyAlignment="1">
      <alignment horizontal="center" vertical="center" wrapText="1"/>
    </xf>
    <xf numFmtId="164" fontId="5" fillId="0" borderId="2"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0" fontId="5" fillId="0" borderId="7" xfId="0" applyFont="1" applyBorder="1" applyAlignment="1">
      <alignment horizontal="center" vertical="center" wrapText="1"/>
    </xf>
    <xf numFmtId="49" fontId="2" fillId="0" borderId="5" xfId="0" applyNumberFormat="1" applyFont="1" applyBorder="1" applyAlignment="1">
      <alignment horizontal="center" wrapText="1"/>
    </xf>
    <xf numFmtId="0" fontId="6" fillId="0" borderId="4" xfId="0" applyFont="1" applyBorder="1" applyAlignment="1">
      <alignment horizontal="center" vertical="center" wrapText="1"/>
    </xf>
    <xf numFmtId="49" fontId="6" fillId="0" borderId="8"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164" fontId="5" fillId="0" borderId="5" xfId="0" applyNumberFormat="1" applyFont="1" applyBorder="1" applyAlignment="1">
      <alignment horizontal="center" wrapText="1"/>
    </xf>
    <xf numFmtId="4" fontId="5" fillId="0" borderId="5" xfId="0" applyNumberFormat="1" applyFont="1" applyBorder="1" applyAlignment="1">
      <alignment horizontal="center" wrapText="1"/>
    </xf>
    <xf numFmtId="0" fontId="6" fillId="0" borderId="3" xfId="0" applyFont="1" applyBorder="1" applyAlignment="1">
      <alignment vertical="top" wrapText="1"/>
    </xf>
    <xf numFmtId="0" fontId="6" fillId="0" borderId="3" xfId="0" applyFont="1" applyBorder="1" applyAlignment="1">
      <alignment vertical="top" wrapText="1"/>
    </xf>
    <xf numFmtId="0" fontId="6" fillId="0" borderId="6" xfId="0" applyFont="1" applyBorder="1" applyAlignment="1">
      <alignment vertical="top" wrapText="1"/>
    </xf>
    <xf numFmtId="0" fontId="6" fillId="0" borderId="3" xfId="0" applyFont="1" applyBorder="1" applyAlignment="1">
      <alignment vertical="top" wrapText="1"/>
    </xf>
    <xf numFmtId="0" fontId="6" fillId="0" borderId="2" xfId="0" applyFont="1" applyBorder="1" applyAlignment="1">
      <alignment wrapText="1"/>
    </xf>
    <xf numFmtId="0" fontId="6" fillId="0" borderId="3" xfId="0" applyFont="1" applyBorder="1" applyAlignment="1">
      <alignment wrapText="1"/>
    </xf>
    <xf numFmtId="49" fontId="6" fillId="0" borderId="2" xfId="0" applyNumberFormat="1" applyFont="1" applyBorder="1" applyAlignment="1">
      <alignment horizontal="center" wrapText="1"/>
    </xf>
    <xf numFmtId="49" fontId="6" fillId="0" borderId="3" xfId="0" applyNumberFormat="1" applyFont="1" applyBorder="1" applyAlignment="1">
      <alignment horizontal="center" wrapText="1"/>
    </xf>
    <xf numFmtId="0" fontId="6" fillId="0" borderId="2" xfId="0" applyFont="1" applyBorder="1" applyAlignment="1">
      <alignment horizontal="center" wrapText="1"/>
    </xf>
    <xf numFmtId="0" fontId="6" fillId="0" borderId="3" xfId="0" applyFont="1" applyBorder="1" applyAlignment="1">
      <alignment horizontal="center" wrapText="1"/>
    </xf>
    <xf numFmtId="164" fontId="6" fillId="0" borderId="2" xfId="0" applyNumberFormat="1" applyFont="1" applyBorder="1" applyAlignment="1">
      <alignment horizontal="center" wrapText="1"/>
    </xf>
    <xf numFmtId="164" fontId="6" fillId="0" borderId="3" xfId="0" applyNumberFormat="1" applyFont="1" applyBorder="1" applyAlignment="1">
      <alignment horizont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49" fontId="5" fillId="0" borderId="2" xfId="0" applyNumberFormat="1" applyFont="1" applyBorder="1" applyAlignment="1">
      <alignment horizontal="center" wrapText="1"/>
    </xf>
    <xf numFmtId="49" fontId="5" fillId="0" borderId="3" xfId="0" applyNumberFormat="1" applyFont="1" applyBorder="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164" fontId="5" fillId="0" borderId="2" xfId="0" applyNumberFormat="1" applyFont="1" applyBorder="1" applyAlignment="1">
      <alignment horizontal="center" wrapText="1"/>
    </xf>
    <xf numFmtId="164" fontId="5" fillId="0" borderId="3" xfId="0" applyNumberFormat="1" applyFont="1" applyBorder="1" applyAlignment="1">
      <alignment horizontal="center" wrapText="1"/>
    </xf>
    <xf numFmtId="164" fontId="6" fillId="0" borderId="2" xfId="0" applyNumberFormat="1" applyFont="1" applyBorder="1" applyAlignment="1">
      <alignment horizontal="center" vertical="top" wrapText="1"/>
    </xf>
    <xf numFmtId="164" fontId="6" fillId="0" borderId="3" xfId="0" applyNumberFormat="1" applyFont="1" applyBorder="1" applyAlignment="1">
      <alignment horizontal="center" vertical="top" wrapText="1"/>
    </xf>
    <xf numFmtId="0" fontId="0" fillId="0" borderId="7" xfId="0" applyBorder="1" applyAlignment="1">
      <alignment horizontal="center"/>
    </xf>
    <xf numFmtId="0" fontId="5" fillId="0" borderId="0" xfId="0" applyFont="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9" fillId="0" borderId="0" xfId="0" applyFont="1" applyAlignment="1">
      <alignment horizontal="center"/>
    </xf>
    <xf numFmtId="0" fontId="6" fillId="0" borderId="11" xfId="0" applyFont="1" applyBorder="1" applyAlignment="1">
      <alignment horizontal="center"/>
    </xf>
    <xf numFmtId="0" fontId="6" fillId="0" borderId="0" xfId="0" applyFont="1" applyAlignment="1">
      <alignment horizontal="center"/>
    </xf>
    <xf numFmtId="0" fontId="5" fillId="0" borderId="2" xfId="0" applyFont="1" applyBorder="1" applyAlignment="1">
      <alignment horizontal="center" wrapText="1"/>
    </xf>
    <xf numFmtId="0" fontId="5" fillId="0" borderId="3" xfId="0" applyFont="1" applyBorder="1" applyAlignment="1">
      <alignment horizontal="center" wrapText="1"/>
    </xf>
    <xf numFmtId="49" fontId="6" fillId="0" borderId="6" xfId="0" applyNumberFormat="1" applyFont="1" applyBorder="1" applyAlignment="1">
      <alignment horizontal="center" wrapText="1"/>
    </xf>
    <xf numFmtId="0" fontId="6" fillId="0" borderId="6" xfId="0" applyFont="1" applyBorder="1" applyAlignment="1">
      <alignment horizontal="center" wrapText="1"/>
    </xf>
    <xf numFmtId="164" fontId="6" fillId="0" borderId="6" xfId="0" applyNumberFormat="1" applyFont="1" applyBorder="1" applyAlignment="1">
      <alignment horizontal="center"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5" fillId="0" borderId="9" xfId="0" applyNumberFormat="1" applyFont="1" applyBorder="1" applyAlignment="1">
      <alignment horizontal="center" wrapText="1"/>
    </xf>
    <xf numFmtId="164" fontId="5" fillId="0" borderId="4" xfId="0" applyNumberFormat="1" applyFont="1" applyBorder="1" applyAlignment="1">
      <alignment horizontal="center" wrapText="1"/>
    </xf>
    <xf numFmtId="164" fontId="6" fillId="0" borderId="8" xfId="0" applyNumberFormat="1" applyFont="1" applyBorder="1" applyAlignment="1">
      <alignment horizontal="center" wrapText="1"/>
    </xf>
    <xf numFmtId="164" fontId="6" fillId="0" borderId="4" xfId="0" applyNumberFormat="1" applyFont="1" applyBorder="1" applyAlignment="1">
      <alignment horizont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justify" vertical="top" wrapText="1"/>
    </xf>
    <xf numFmtId="0" fontId="6" fillId="0" borderId="3" xfId="0" applyFont="1" applyBorder="1" applyAlignment="1">
      <alignment horizontal="justify" vertical="top" wrapText="1"/>
    </xf>
    <xf numFmtId="0" fontId="5" fillId="0" borderId="2" xfId="0" applyFont="1" applyBorder="1" applyAlignment="1">
      <alignment vertical="top" wrapText="1"/>
    </xf>
    <xf numFmtId="0" fontId="5" fillId="0" borderId="3" xfId="0" applyFont="1" applyBorder="1" applyAlignment="1">
      <alignment vertical="top" wrapText="1"/>
    </xf>
    <xf numFmtId="164" fontId="5" fillId="0" borderId="2" xfId="0" applyNumberFormat="1" applyFont="1" applyBorder="1" applyAlignment="1">
      <alignment horizontal="right" wrapText="1"/>
    </xf>
    <xf numFmtId="164" fontId="5" fillId="0" borderId="3" xfId="0" applyNumberFormat="1" applyFont="1" applyBorder="1" applyAlignment="1">
      <alignment horizontal="right" wrapText="1"/>
    </xf>
    <xf numFmtId="0" fontId="5" fillId="0" borderId="2" xfId="0" applyFont="1" applyBorder="1"/>
    <xf numFmtId="0" fontId="5" fillId="0" borderId="3" xfId="0" applyFont="1" applyBorder="1"/>
    <xf numFmtId="164" fontId="5" fillId="0" borderId="2" xfId="0" applyNumberFormat="1" applyFont="1" applyBorder="1" applyAlignment="1">
      <alignment horizontal="center" vertical="top" wrapText="1"/>
    </xf>
    <xf numFmtId="164" fontId="5" fillId="0" borderId="3" xfId="0" applyNumberFormat="1" applyFont="1" applyBorder="1" applyAlignment="1">
      <alignment horizontal="center" vertical="top"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164" fontId="4" fillId="0" borderId="8" xfId="0" applyNumberFormat="1" applyFont="1" applyBorder="1" applyAlignment="1">
      <alignment horizontal="center" wrapText="1"/>
    </xf>
    <xf numFmtId="164" fontId="4" fillId="0" borderId="4" xfId="0" applyNumberFormat="1" applyFont="1" applyBorder="1" applyAlignment="1">
      <alignment horizontal="center" wrapText="1"/>
    </xf>
    <xf numFmtId="164" fontId="7" fillId="0" borderId="8" xfId="0" applyNumberFormat="1" applyFont="1" applyBorder="1" applyAlignment="1">
      <alignment horizontal="center" wrapText="1"/>
    </xf>
    <xf numFmtId="164" fontId="7" fillId="0" borderId="4" xfId="0" applyNumberFormat="1" applyFont="1" applyBorder="1" applyAlignment="1">
      <alignment horizontal="center" wrapText="1"/>
    </xf>
    <xf numFmtId="164" fontId="1" fillId="0" borderId="10" xfId="0" applyNumberFormat="1" applyFont="1" applyBorder="1" applyAlignment="1">
      <alignment wrapText="1"/>
    </xf>
    <xf numFmtId="164" fontId="6" fillId="0" borderId="6" xfId="0" applyNumberFormat="1" applyFont="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49" fontId="5" fillId="0" borderId="6" xfId="0" applyNumberFormat="1" applyFont="1" applyBorder="1" applyAlignment="1">
      <alignment horizontal="center" wrapText="1"/>
    </xf>
    <xf numFmtId="0" fontId="2" fillId="0" borderId="6" xfId="0" applyFont="1" applyBorder="1" applyAlignment="1">
      <alignment horizontal="center" wrapText="1"/>
    </xf>
    <xf numFmtId="0" fontId="6" fillId="2" borderId="2" xfId="0" applyFont="1" applyFill="1" applyBorder="1" applyAlignment="1">
      <alignment vertical="top" wrapText="1"/>
    </xf>
    <xf numFmtId="0" fontId="6" fillId="2" borderId="6" xfId="0" applyFont="1" applyFill="1" applyBorder="1" applyAlignment="1">
      <alignment vertical="top" wrapText="1"/>
    </xf>
    <xf numFmtId="0" fontId="6" fillId="2" borderId="3" xfId="0" applyFont="1" applyFill="1" applyBorder="1" applyAlignment="1">
      <alignment vertical="top" wrapText="1"/>
    </xf>
    <xf numFmtId="164" fontId="6" fillId="2" borderId="2" xfId="0" applyNumberFormat="1" applyFont="1" applyFill="1" applyBorder="1" applyAlignment="1">
      <alignment horizontal="center" vertical="center" wrapText="1"/>
    </xf>
    <xf numFmtId="164" fontId="6" fillId="2" borderId="6" xfId="0" applyNumberFormat="1" applyFont="1" applyFill="1" applyBorder="1" applyAlignment="1">
      <alignment horizontal="center" vertical="center" wrapText="1"/>
    </xf>
    <xf numFmtId="164" fontId="6" fillId="2" borderId="3" xfId="0" applyNumberFormat="1" applyFont="1" applyFill="1" applyBorder="1" applyAlignment="1">
      <alignment horizontal="center" vertical="center" wrapText="1"/>
    </xf>
    <xf numFmtId="49" fontId="6" fillId="0" borderId="6"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0" borderId="2" xfId="0" applyFont="1" applyBorder="1" applyAlignment="1">
      <alignment vertical="top" wrapText="1"/>
    </xf>
    <xf numFmtId="0" fontId="6" fillId="0" borderId="3" xfId="0" applyFont="1" applyBorder="1" applyAlignment="1">
      <alignment vertical="top" wrapText="1"/>
    </xf>
    <xf numFmtId="0" fontId="5" fillId="0" borderId="2" xfId="0" applyFont="1" applyBorder="1" applyAlignment="1">
      <alignment horizontal="left" wrapText="1"/>
    </xf>
    <xf numFmtId="0" fontId="5" fillId="0" borderId="3" xfId="0" applyFont="1" applyBorder="1" applyAlignment="1">
      <alignment horizontal="left" wrapText="1"/>
    </xf>
    <xf numFmtId="0" fontId="6" fillId="0" borderId="6" xfId="0" applyFont="1" applyBorder="1" applyAlignment="1">
      <alignment vertical="top" wrapText="1"/>
    </xf>
    <xf numFmtId="0" fontId="5" fillId="0" borderId="2" xfId="0" applyFont="1" applyBorder="1" applyAlignment="1">
      <alignment horizontal="center"/>
    </xf>
    <xf numFmtId="0" fontId="5" fillId="0" borderId="3" xfId="0" applyFont="1" applyBorder="1" applyAlignment="1">
      <alignment horizontal="center"/>
    </xf>
    <xf numFmtId="49" fontId="6" fillId="2" borderId="2" xfId="0" applyNumberFormat="1" applyFont="1" applyFill="1" applyBorder="1" applyAlignment="1">
      <alignment horizontal="center" vertical="center" wrapText="1"/>
    </xf>
    <xf numFmtId="49" fontId="6" fillId="2" borderId="6"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0" fontId="6" fillId="2" borderId="2" xfId="0" applyFont="1" applyFill="1" applyBorder="1" applyAlignment="1">
      <alignment wrapText="1"/>
    </xf>
    <xf numFmtId="0" fontId="6" fillId="2" borderId="3" xfId="0" applyFont="1" applyFill="1" applyBorder="1" applyAlignment="1">
      <alignment wrapText="1"/>
    </xf>
    <xf numFmtId="49" fontId="5" fillId="2" borderId="2" xfId="0" applyNumberFormat="1" applyFont="1" applyFill="1" applyBorder="1" applyAlignment="1">
      <alignment horizontal="center" wrapText="1"/>
    </xf>
    <xf numFmtId="49" fontId="5" fillId="2" borderId="3" xfId="0" applyNumberFormat="1" applyFont="1" applyFill="1" applyBorder="1" applyAlignment="1">
      <alignment horizontal="center" wrapText="1"/>
    </xf>
    <xf numFmtId="164" fontId="5" fillId="2" borderId="2" xfId="0" applyNumberFormat="1" applyFont="1" applyFill="1" applyBorder="1" applyAlignment="1">
      <alignment horizontal="center" wrapText="1"/>
    </xf>
    <xf numFmtId="164" fontId="5" fillId="2" borderId="3" xfId="0" applyNumberFormat="1" applyFont="1" applyFill="1" applyBorder="1" applyAlignment="1">
      <alignment horizontal="center" wrapText="1"/>
    </xf>
    <xf numFmtId="0" fontId="5" fillId="0" borderId="2" xfId="0" applyFont="1" applyBorder="1" applyAlignment="1">
      <alignment horizontal="left" vertical="top"/>
    </xf>
    <xf numFmtId="0" fontId="5" fillId="0" borderId="3" xfId="0" applyFont="1" applyBorder="1" applyAlignment="1">
      <alignment horizontal="left" vertical="top"/>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1" fillId="0" borderId="2" xfId="0" applyFont="1" applyBorder="1" applyAlignment="1">
      <alignment horizontal="center" wrapText="1"/>
    </xf>
    <xf numFmtId="0" fontId="1" fillId="0" borderId="3" xfId="0" applyFont="1" applyBorder="1" applyAlignment="1">
      <alignment horizontal="center" wrapText="1"/>
    </xf>
    <xf numFmtId="2" fontId="4" fillId="0" borderId="2" xfId="0" applyNumberFormat="1" applyFont="1" applyBorder="1" applyAlignment="1">
      <alignment horizontal="justify" wrapText="1"/>
    </xf>
    <xf numFmtId="0" fontId="4" fillId="0" borderId="3" xfId="0" applyFont="1" applyBorder="1" applyAlignment="1">
      <alignment horizontal="justify"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0" fillId="0" borderId="0" xfId="0" applyAlignment="1">
      <alignment horizontal="center"/>
    </xf>
    <xf numFmtId="165" fontId="6" fillId="0" borderId="2" xfId="0" applyNumberFormat="1" applyFont="1" applyBorder="1" applyAlignment="1">
      <alignment horizontal="center" wrapText="1"/>
    </xf>
    <xf numFmtId="165" fontId="6" fillId="0" borderId="3" xfId="0" applyNumberFormat="1" applyFont="1" applyBorder="1" applyAlignment="1">
      <alignment horizont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0" fontId="5" fillId="2" borderId="2" xfId="0" applyFont="1" applyFill="1" applyBorder="1" applyAlignment="1">
      <alignment horizontal="left" wrapText="1"/>
    </xf>
    <xf numFmtId="0" fontId="5" fillId="2" borderId="3" xfId="0" applyFont="1" applyFill="1" applyBorder="1" applyAlignment="1">
      <alignment horizontal="lef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Q105"/>
  <sheetViews>
    <sheetView tabSelected="1" topLeftCell="A77" zoomScaleNormal="100" workbookViewId="0">
      <selection activeCell="S80" sqref="S80:S82"/>
    </sheetView>
  </sheetViews>
  <sheetFormatPr defaultRowHeight="15"/>
  <cols>
    <col min="2" max="2" width="38.140625" customWidth="1"/>
    <col min="5" max="5" width="21.5703125" customWidth="1"/>
    <col min="7" max="7" width="11.85546875" customWidth="1"/>
    <col min="8" max="8" width="9.7109375" customWidth="1"/>
    <col min="9" max="9" width="9.5703125" customWidth="1"/>
    <col min="10" max="10" width="0.28515625" customWidth="1"/>
  </cols>
  <sheetData>
    <row r="2" spans="2:9">
      <c r="G2" s="88"/>
      <c r="H2" s="88"/>
      <c r="I2" s="88"/>
    </row>
    <row r="4" spans="2:9">
      <c r="G4" s="88" t="s">
        <v>78</v>
      </c>
      <c r="H4" s="88"/>
      <c r="I4" s="88"/>
    </row>
    <row r="5" spans="2:9">
      <c r="D5" s="93" t="s">
        <v>79</v>
      </c>
      <c r="E5" s="93"/>
      <c r="F5" s="93"/>
      <c r="G5" s="93"/>
      <c r="H5" s="93"/>
      <c r="I5" s="93"/>
    </row>
    <row r="6" spans="2:9">
      <c r="D6" s="93" t="s">
        <v>98</v>
      </c>
      <c r="E6" s="93"/>
      <c r="F6" s="93"/>
      <c r="G6" s="93"/>
      <c r="H6" s="93"/>
      <c r="I6" s="93"/>
    </row>
    <row r="7" spans="2:9">
      <c r="D7" s="93" t="s">
        <v>88</v>
      </c>
      <c r="E7" s="93"/>
      <c r="F7" s="93"/>
      <c r="G7" s="93"/>
      <c r="H7" s="93"/>
      <c r="I7" s="93"/>
    </row>
    <row r="9" spans="2:9" ht="18.75">
      <c r="B9" s="91" t="s">
        <v>74</v>
      </c>
      <c r="C9" s="91"/>
      <c r="D9" s="91"/>
      <c r="E9" s="91"/>
      <c r="F9" s="91"/>
      <c r="G9" s="91"/>
      <c r="H9" s="91"/>
      <c r="I9" s="91"/>
    </row>
    <row r="10" spans="2:9" ht="18.75">
      <c r="B10" s="91" t="s">
        <v>75</v>
      </c>
      <c r="C10" s="91"/>
      <c r="D10" s="91"/>
      <c r="E10" s="91"/>
      <c r="F10" s="91"/>
      <c r="G10" s="91"/>
      <c r="H10" s="91"/>
      <c r="I10" s="91"/>
    </row>
    <row r="11" spans="2:9" ht="18.75">
      <c r="B11" s="91" t="s">
        <v>76</v>
      </c>
      <c r="C11" s="91"/>
      <c r="D11" s="91"/>
      <c r="E11" s="91"/>
      <c r="F11" s="91"/>
      <c r="G11" s="91"/>
      <c r="H11" s="91"/>
      <c r="I11" s="91"/>
    </row>
    <row r="12" spans="2:9" ht="18.75">
      <c r="B12" s="91" t="s">
        <v>89</v>
      </c>
      <c r="C12" s="91"/>
      <c r="D12" s="91"/>
      <c r="E12" s="91"/>
      <c r="F12" s="91"/>
      <c r="G12" s="91"/>
      <c r="H12" s="91"/>
      <c r="I12" s="91"/>
    </row>
    <row r="13" spans="2:9">
      <c r="B13" s="38"/>
      <c r="C13" s="38"/>
      <c r="D13" s="38"/>
      <c r="E13" s="38"/>
      <c r="F13" s="38"/>
      <c r="G13" s="38"/>
      <c r="H13" s="38"/>
      <c r="I13" s="38"/>
    </row>
    <row r="14" spans="2:9" ht="15.75" thickBot="1">
      <c r="H14" s="92" t="s">
        <v>77</v>
      </c>
      <c r="I14" s="92"/>
    </row>
    <row r="15" spans="2:9">
      <c r="B15" s="89" t="s">
        <v>0</v>
      </c>
      <c r="C15" s="89" t="s">
        <v>1</v>
      </c>
      <c r="D15" s="89" t="s">
        <v>2</v>
      </c>
      <c r="E15" s="89" t="s">
        <v>3</v>
      </c>
      <c r="F15" s="89" t="s">
        <v>4</v>
      </c>
      <c r="G15" s="94" t="s">
        <v>5</v>
      </c>
      <c r="H15" s="94" t="s">
        <v>84</v>
      </c>
      <c r="I15" s="94" t="s">
        <v>90</v>
      </c>
    </row>
    <row r="16" spans="2:9" ht="15.75" thickBot="1">
      <c r="B16" s="90"/>
      <c r="C16" s="90"/>
      <c r="D16" s="90"/>
      <c r="E16" s="90"/>
      <c r="F16" s="90"/>
      <c r="G16" s="95"/>
      <c r="H16" s="95"/>
      <c r="I16" s="95"/>
    </row>
    <row r="17" spans="1:17">
      <c r="B17" s="94" t="s">
        <v>6</v>
      </c>
      <c r="C17" s="81"/>
      <c r="D17" s="164"/>
      <c r="E17" s="164"/>
      <c r="F17" s="164"/>
      <c r="G17" s="162">
        <f>G19+G43+G58+G68+G77+G88+G94</f>
        <v>42881.5</v>
      </c>
      <c r="H17" s="162">
        <f>H19+H43+H58+H68+H77+H88+H94+H75+H100</f>
        <v>43683.299999999996</v>
      </c>
      <c r="I17" s="162">
        <f>I19+I43+I58+I68+I77+I88+I94+I75</f>
        <v>81037.7</v>
      </c>
    </row>
    <row r="18" spans="1:17" ht="15.75" thickBot="1">
      <c r="B18" s="95"/>
      <c r="C18" s="82"/>
      <c r="D18" s="165"/>
      <c r="E18" s="165"/>
      <c r="F18" s="165"/>
      <c r="G18" s="163"/>
      <c r="H18" s="163"/>
      <c r="I18" s="163"/>
    </row>
    <row r="19" spans="1:17">
      <c r="B19" s="119" t="s">
        <v>7</v>
      </c>
      <c r="C19" s="77" t="s">
        <v>67</v>
      </c>
      <c r="D19" s="81"/>
      <c r="E19" s="81"/>
      <c r="F19" s="81"/>
      <c r="G19" s="83">
        <f>G21+G32+G35+G28</f>
        <v>6812.5000000000009</v>
      </c>
      <c r="H19" s="94">
        <f t="shared" ref="H19:I19" si="0">H21+H32+H35</f>
        <v>5437.4999999999991</v>
      </c>
      <c r="I19" s="83">
        <f t="shared" si="0"/>
        <v>3097.5</v>
      </c>
    </row>
    <row r="20" spans="1:17" ht="15.75" thickBot="1">
      <c r="B20" s="120"/>
      <c r="C20" s="78"/>
      <c r="D20" s="82"/>
      <c r="E20" s="82"/>
      <c r="F20" s="82"/>
      <c r="G20" s="95"/>
      <c r="H20" s="95"/>
      <c r="I20" s="84"/>
      <c r="Q20" s="37"/>
    </row>
    <row r="21" spans="1:17" ht="88.5" customHeight="1" thickBot="1">
      <c r="B21" s="3" t="s">
        <v>8</v>
      </c>
      <c r="C21" s="77" t="s">
        <v>67</v>
      </c>
      <c r="D21" s="23" t="s">
        <v>68</v>
      </c>
      <c r="E21" s="4"/>
      <c r="F21" s="4"/>
      <c r="G21" s="1">
        <f>G22+G24+G26</f>
        <v>6534.7000000000007</v>
      </c>
      <c r="H21" s="61">
        <f>H22+H24+H26</f>
        <v>5078.6999999999989</v>
      </c>
      <c r="I21" s="62">
        <f>I22+I24+I26</f>
        <v>2443.2999999999997</v>
      </c>
    </row>
    <row r="22" spans="1:17" ht="409.5" hidden="1" customHeight="1">
      <c r="B22" s="140" t="s">
        <v>9</v>
      </c>
      <c r="C22" s="78"/>
      <c r="D22" s="5"/>
      <c r="E22" s="5"/>
      <c r="F22" s="5"/>
      <c r="G22" s="73">
        <f>6419.8-412-100.4+79.3</f>
        <v>5986.7000000000007</v>
      </c>
      <c r="H22" s="73">
        <f>6377.4-81.6+0.2-1190.7-23.7-13.1</f>
        <v>5068.4999999999991</v>
      </c>
      <c r="I22" s="167">
        <f>6157.6+0.9-1555.8-187.6+0.3-1984.6-1.2</f>
        <v>2429.6</v>
      </c>
    </row>
    <row r="23" spans="1:17" ht="182.25" customHeight="1" thickBot="1">
      <c r="B23" s="141"/>
      <c r="C23" s="34" t="s">
        <v>67</v>
      </c>
      <c r="D23" s="22" t="s">
        <v>68</v>
      </c>
      <c r="E23" s="6" t="s">
        <v>10</v>
      </c>
      <c r="F23" s="6">
        <v>120</v>
      </c>
      <c r="G23" s="74"/>
      <c r="H23" s="74"/>
      <c r="I23" s="168"/>
    </row>
    <row r="24" spans="1:17" ht="177.75" customHeight="1">
      <c r="B24" s="140" t="s">
        <v>11</v>
      </c>
      <c r="C24" s="69" t="s">
        <v>67</v>
      </c>
      <c r="D24" s="69" t="s">
        <v>68</v>
      </c>
      <c r="E24" s="71" t="s">
        <v>12</v>
      </c>
      <c r="F24" s="71">
        <v>240</v>
      </c>
      <c r="G24" s="73">
        <f>544.6-7.5+10.7</f>
        <v>547.80000000000007</v>
      </c>
      <c r="H24" s="73">
        <f>10</f>
        <v>10</v>
      </c>
      <c r="I24" s="73">
        <v>13.5</v>
      </c>
      <c r="J24" s="40"/>
    </row>
    <row r="25" spans="1:17" ht="15.75" thickBot="1">
      <c r="B25" s="141"/>
      <c r="C25" s="70"/>
      <c r="D25" s="70"/>
      <c r="E25" s="72"/>
      <c r="F25" s="72"/>
      <c r="G25" s="74"/>
      <c r="H25" s="74"/>
      <c r="I25" s="74"/>
      <c r="J25" s="40"/>
    </row>
    <row r="26" spans="1:17" ht="237.75" customHeight="1">
      <c r="B26" s="140" t="s">
        <v>13</v>
      </c>
      <c r="C26" s="69" t="s">
        <v>67</v>
      </c>
      <c r="D26" s="69" t="s">
        <v>68</v>
      </c>
      <c r="E26" s="71" t="s">
        <v>14</v>
      </c>
      <c r="F26" s="71">
        <v>240</v>
      </c>
      <c r="G26" s="73">
        <v>0.2</v>
      </c>
      <c r="H26" s="73">
        <v>0.2</v>
      </c>
      <c r="I26" s="73">
        <v>0.2</v>
      </c>
      <c r="J26" s="40"/>
    </row>
    <row r="27" spans="1:17" ht="15.75" thickBot="1">
      <c r="B27" s="141"/>
      <c r="C27" s="70"/>
      <c r="D27" s="70"/>
      <c r="E27" s="72"/>
      <c r="F27" s="72"/>
      <c r="G27" s="74"/>
      <c r="H27" s="74"/>
      <c r="I27" s="74"/>
      <c r="J27" s="40"/>
    </row>
    <row r="28" spans="1:17">
      <c r="A28" s="87"/>
      <c r="B28" s="75" t="s">
        <v>85</v>
      </c>
      <c r="C28" s="77" t="s">
        <v>67</v>
      </c>
      <c r="D28" s="77" t="s">
        <v>86</v>
      </c>
      <c r="E28" s="81"/>
      <c r="F28" s="81"/>
      <c r="G28" s="83">
        <f>G30</f>
        <v>129.30000000000001</v>
      </c>
      <c r="H28" s="83">
        <v>0</v>
      </c>
      <c r="I28" s="83">
        <v>0</v>
      </c>
      <c r="J28" s="40"/>
    </row>
    <row r="29" spans="1:17" ht="61.5" customHeight="1" thickBot="1">
      <c r="A29" s="87"/>
      <c r="B29" s="76"/>
      <c r="C29" s="78"/>
      <c r="D29" s="78"/>
      <c r="E29" s="82"/>
      <c r="F29" s="82"/>
      <c r="G29" s="84"/>
      <c r="H29" s="84"/>
      <c r="I29" s="84"/>
      <c r="J29" s="40"/>
    </row>
    <row r="30" spans="1:17">
      <c r="A30" s="87"/>
      <c r="B30" s="158" t="s">
        <v>97</v>
      </c>
      <c r="C30" s="77" t="s">
        <v>67</v>
      </c>
      <c r="D30" s="77" t="s">
        <v>86</v>
      </c>
      <c r="E30" s="160" t="s">
        <v>87</v>
      </c>
      <c r="F30" s="160">
        <v>540</v>
      </c>
      <c r="G30" s="73">
        <v>129.30000000000001</v>
      </c>
      <c r="H30" s="73">
        <v>0</v>
      </c>
      <c r="I30" s="73">
        <v>0</v>
      </c>
      <c r="J30" s="40"/>
    </row>
    <row r="31" spans="1:17" ht="252.75" customHeight="1" thickBot="1">
      <c r="A31" s="87"/>
      <c r="B31" s="159"/>
      <c r="C31" s="78"/>
      <c r="D31" s="78"/>
      <c r="E31" s="161"/>
      <c r="F31" s="161"/>
      <c r="G31" s="74"/>
      <c r="H31" s="74"/>
      <c r="I31" s="74"/>
      <c r="J31" s="40"/>
    </row>
    <row r="32" spans="1:17">
      <c r="B32" s="156" t="s">
        <v>15</v>
      </c>
      <c r="C32" s="77" t="s">
        <v>67</v>
      </c>
      <c r="D32" s="94">
        <v>11</v>
      </c>
      <c r="E32" s="81"/>
      <c r="F32" s="81"/>
      <c r="G32" s="83">
        <v>42.5</v>
      </c>
      <c r="H32" s="83">
        <v>10</v>
      </c>
      <c r="I32" s="83">
        <v>10</v>
      </c>
      <c r="J32" s="40"/>
    </row>
    <row r="33" spans="1:10" ht="15.75" thickBot="1">
      <c r="B33" s="157"/>
      <c r="C33" s="78"/>
      <c r="D33" s="95"/>
      <c r="E33" s="82"/>
      <c r="F33" s="82"/>
      <c r="G33" s="84"/>
      <c r="H33" s="84"/>
      <c r="I33" s="84"/>
      <c r="J33" s="40"/>
    </row>
    <row r="34" spans="1:10" ht="122.25" customHeight="1" thickBot="1">
      <c r="B34" s="10" t="s">
        <v>16</v>
      </c>
      <c r="C34" s="24" t="s">
        <v>67</v>
      </c>
      <c r="D34" s="6">
        <v>11</v>
      </c>
      <c r="E34" s="6" t="s">
        <v>17</v>
      </c>
      <c r="F34" s="6">
        <v>870</v>
      </c>
      <c r="G34" s="31">
        <v>42.5</v>
      </c>
      <c r="H34" s="31">
        <v>10</v>
      </c>
      <c r="I34" s="31">
        <v>10</v>
      </c>
      <c r="J34" s="40"/>
    </row>
    <row r="35" spans="1:10" ht="15.75">
      <c r="B35" s="171" t="s">
        <v>18</v>
      </c>
      <c r="C35" s="152" t="s">
        <v>67</v>
      </c>
      <c r="D35" s="7"/>
      <c r="E35" s="169"/>
      <c r="F35" s="169"/>
      <c r="G35" s="154">
        <f>G37+G39+G41+G42</f>
        <v>106</v>
      </c>
      <c r="H35" s="154">
        <f>H37+H39+H41+H42</f>
        <v>348.8</v>
      </c>
      <c r="I35" s="154">
        <f>I37+I39+I41+I42</f>
        <v>644.20000000000005</v>
      </c>
      <c r="J35" s="40"/>
    </row>
    <row r="36" spans="1:10" ht="15.75" thickBot="1">
      <c r="B36" s="172"/>
      <c r="C36" s="153"/>
      <c r="D36" s="8">
        <v>13</v>
      </c>
      <c r="E36" s="170"/>
      <c r="F36" s="170"/>
      <c r="G36" s="155"/>
      <c r="H36" s="155"/>
      <c r="I36" s="155"/>
      <c r="J36" s="40"/>
    </row>
    <row r="37" spans="1:10">
      <c r="B37" s="131" t="s">
        <v>19</v>
      </c>
      <c r="C37" s="147" t="s">
        <v>67</v>
      </c>
      <c r="D37" s="127">
        <v>13</v>
      </c>
      <c r="E37" s="127" t="s">
        <v>20</v>
      </c>
      <c r="F37" s="127">
        <v>850</v>
      </c>
      <c r="G37" s="134">
        <v>20</v>
      </c>
      <c r="H37" s="99">
        <v>20</v>
      </c>
      <c r="I37" s="99">
        <v>20</v>
      </c>
      <c r="J37" s="40"/>
    </row>
    <row r="38" spans="1:10" ht="152.25" customHeight="1" thickBot="1">
      <c r="B38" s="133"/>
      <c r="C38" s="149"/>
      <c r="D38" s="128"/>
      <c r="E38" s="128"/>
      <c r="F38" s="128"/>
      <c r="G38" s="136"/>
      <c r="H38" s="100"/>
      <c r="I38" s="100"/>
      <c r="J38" s="40"/>
    </row>
    <row r="39" spans="1:10" ht="15.75">
      <c r="B39" s="150" t="s">
        <v>21</v>
      </c>
      <c r="C39" s="147" t="s">
        <v>67</v>
      </c>
      <c r="D39" s="127">
        <v>13</v>
      </c>
      <c r="E39" s="13"/>
      <c r="F39" s="127">
        <v>850</v>
      </c>
      <c r="G39" s="134">
        <v>51</v>
      </c>
      <c r="H39" s="99">
        <v>10</v>
      </c>
      <c r="I39" s="99">
        <v>10</v>
      </c>
      <c r="J39" s="41"/>
    </row>
    <row r="40" spans="1:10" ht="121.5" customHeight="1" thickBot="1">
      <c r="B40" s="151"/>
      <c r="C40" s="149"/>
      <c r="D40" s="128"/>
      <c r="E40" s="14" t="s">
        <v>22</v>
      </c>
      <c r="F40" s="128"/>
      <c r="G40" s="136"/>
      <c r="H40" s="100"/>
      <c r="I40" s="100"/>
      <c r="J40" s="41"/>
    </row>
    <row r="41" spans="1:10" ht="260.25" customHeight="1" thickBot="1">
      <c r="B41" s="12" t="s">
        <v>23</v>
      </c>
      <c r="C41" s="25" t="s">
        <v>67</v>
      </c>
      <c r="D41" s="14">
        <v>13</v>
      </c>
      <c r="E41" s="14" t="s">
        <v>24</v>
      </c>
      <c r="F41" s="14">
        <v>240</v>
      </c>
      <c r="G41" s="35">
        <v>35</v>
      </c>
      <c r="H41" s="33">
        <v>12.7</v>
      </c>
      <c r="I41" s="33">
        <v>16</v>
      </c>
      <c r="J41" s="40"/>
    </row>
    <row r="42" spans="1:10" ht="90.75" thickBot="1">
      <c r="A42" s="11"/>
      <c r="B42" s="9" t="s">
        <v>25</v>
      </c>
      <c r="C42" s="26" t="s">
        <v>67</v>
      </c>
      <c r="D42" s="15">
        <v>13</v>
      </c>
      <c r="E42" s="15" t="s">
        <v>26</v>
      </c>
      <c r="F42" s="15">
        <v>880</v>
      </c>
      <c r="G42" s="33">
        <v>0</v>
      </c>
      <c r="H42" s="33">
        <v>306.10000000000002</v>
      </c>
      <c r="I42" s="33">
        <v>598.20000000000005</v>
      </c>
      <c r="J42" s="40"/>
    </row>
    <row r="43" spans="1:10">
      <c r="B43" s="142" t="s">
        <v>27</v>
      </c>
      <c r="C43" s="77" t="s">
        <v>69</v>
      </c>
      <c r="D43" s="160"/>
      <c r="E43" s="160"/>
      <c r="F43" s="160"/>
      <c r="G43" s="83">
        <f>G45</f>
        <v>141</v>
      </c>
      <c r="H43" s="83">
        <f>H45</f>
        <v>155</v>
      </c>
      <c r="I43" s="83">
        <f>I45</f>
        <v>169.1</v>
      </c>
      <c r="J43" s="40"/>
    </row>
    <row r="44" spans="1:10" ht="15.75" thickBot="1">
      <c r="B44" s="143"/>
      <c r="C44" s="78"/>
      <c r="D44" s="161"/>
      <c r="E44" s="161"/>
      <c r="F44" s="161"/>
      <c r="G44" s="84"/>
      <c r="H44" s="84"/>
      <c r="I44" s="84"/>
      <c r="J44" s="40"/>
    </row>
    <row r="45" spans="1:10">
      <c r="B45" s="75" t="s">
        <v>28</v>
      </c>
      <c r="C45" s="77" t="s">
        <v>69</v>
      </c>
      <c r="D45" s="77" t="s">
        <v>70</v>
      </c>
      <c r="E45" s="81"/>
      <c r="F45" s="81"/>
      <c r="G45" s="83">
        <f>G47+G55</f>
        <v>141</v>
      </c>
      <c r="H45" s="83">
        <f>H47</f>
        <v>155</v>
      </c>
      <c r="I45" s="83">
        <f>I47</f>
        <v>169.1</v>
      </c>
      <c r="J45" s="40"/>
    </row>
    <row r="46" spans="1:10" ht="15.75" thickBot="1">
      <c r="B46" s="76"/>
      <c r="C46" s="78"/>
      <c r="D46" s="78"/>
      <c r="E46" s="82"/>
      <c r="F46" s="82"/>
      <c r="G46" s="84"/>
      <c r="H46" s="84"/>
      <c r="I46" s="84"/>
      <c r="J46" s="40"/>
    </row>
    <row r="47" spans="1:10" ht="24.75" customHeight="1">
      <c r="B47" s="131" t="s">
        <v>29</v>
      </c>
      <c r="C47" s="147" t="s">
        <v>69</v>
      </c>
      <c r="D47" s="147" t="s">
        <v>70</v>
      </c>
      <c r="E47" s="127" t="s">
        <v>30</v>
      </c>
      <c r="F47" s="127">
        <v>120</v>
      </c>
      <c r="G47" s="134">
        <v>136</v>
      </c>
      <c r="H47" s="99">
        <v>155</v>
      </c>
      <c r="I47" s="99">
        <v>169.1</v>
      </c>
      <c r="J47" s="40"/>
    </row>
    <row r="48" spans="1:10">
      <c r="B48" s="132"/>
      <c r="C48" s="148"/>
      <c r="D48" s="148"/>
      <c r="E48" s="139"/>
      <c r="F48" s="139"/>
      <c r="G48" s="135"/>
      <c r="H48" s="126"/>
      <c r="I48" s="126"/>
      <c r="J48" s="40"/>
    </row>
    <row r="49" spans="2:10">
      <c r="B49" s="132"/>
      <c r="C49" s="148"/>
      <c r="D49" s="148"/>
      <c r="E49" s="139"/>
      <c r="F49" s="139"/>
      <c r="G49" s="135"/>
      <c r="H49" s="126"/>
      <c r="I49" s="126"/>
      <c r="J49" s="40"/>
    </row>
    <row r="50" spans="2:10">
      <c r="B50" s="132"/>
      <c r="C50" s="148"/>
      <c r="D50" s="148"/>
      <c r="E50" s="139"/>
      <c r="F50" s="139"/>
      <c r="G50" s="135"/>
      <c r="H50" s="126"/>
      <c r="I50" s="126"/>
      <c r="J50" s="40"/>
    </row>
    <row r="51" spans="2:10">
      <c r="B51" s="132"/>
      <c r="C51" s="148"/>
      <c r="D51" s="148"/>
      <c r="E51" s="139"/>
      <c r="F51" s="139"/>
      <c r="G51" s="135"/>
      <c r="H51" s="126"/>
      <c r="I51" s="126"/>
      <c r="J51" s="40"/>
    </row>
    <row r="52" spans="2:10">
      <c r="B52" s="132"/>
      <c r="C52" s="148"/>
      <c r="D52" s="148"/>
      <c r="E52" s="139"/>
      <c r="F52" s="139"/>
      <c r="G52" s="135"/>
      <c r="H52" s="126"/>
      <c r="I52" s="126"/>
      <c r="J52" s="40"/>
    </row>
    <row r="53" spans="2:10">
      <c r="B53" s="132"/>
      <c r="C53" s="148"/>
      <c r="D53" s="148"/>
      <c r="E53" s="139"/>
      <c r="F53" s="139"/>
      <c r="G53" s="135"/>
      <c r="H53" s="126"/>
      <c r="I53" s="126"/>
      <c r="J53" s="40"/>
    </row>
    <row r="54" spans="2:10" ht="35.25" customHeight="1" thickBot="1">
      <c r="B54" s="133"/>
      <c r="C54" s="149"/>
      <c r="D54" s="149"/>
      <c r="E54" s="128"/>
      <c r="F54" s="128"/>
      <c r="G54" s="136"/>
      <c r="H54" s="100"/>
      <c r="I54" s="100"/>
      <c r="J54" s="40"/>
    </row>
    <row r="55" spans="2:10" ht="103.5" customHeight="1">
      <c r="B55" s="131" t="s">
        <v>31</v>
      </c>
      <c r="C55" s="147" t="s">
        <v>69</v>
      </c>
      <c r="D55" s="147" t="s">
        <v>70</v>
      </c>
      <c r="E55" s="127" t="s">
        <v>30</v>
      </c>
      <c r="F55" s="127">
        <v>240</v>
      </c>
      <c r="G55" s="134">
        <v>5</v>
      </c>
      <c r="H55" s="99">
        <v>0</v>
      </c>
      <c r="I55" s="99">
        <v>0</v>
      </c>
      <c r="J55" s="40"/>
    </row>
    <row r="56" spans="2:10" ht="15.75" customHeight="1">
      <c r="B56" s="132"/>
      <c r="C56" s="148"/>
      <c r="D56" s="148"/>
      <c r="E56" s="139"/>
      <c r="F56" s="139"/>
      <c r="G56" s="135"/>
      <c r="H56" s="126"/>
      <c r="I56" s="126"/>
      <c r="J56" s="40"/>
    </row>
    <row r="57" spans="2:10" ht="15.75" thickBot="1">
      <c r="B57" s="133"/>
      <c r="C57" s="149"/>
      <c r="D57" s="149"/>
      <c r="E57" s="128"/>
      <c r="F57" s="128"/>
      <c r="G57" s="136"/>
      <c r="H57" s="100"/>
      <c r="I57" s="100"/>
      <c r="J57" s="40"/>
    </row>
    <row r="58" spans="2:10">
      <c r="B58" s="142" t="s">
        <v>32</v>
      </c>
      <c r="C58" s="77" t="s">
        <v>70</v>
      </c>
      <c r="D58" s="81"/>
      <c r="E58" s="81"/>
      <c r="F58" s="81"/>
      <c r="G58" s="83">
        <f>G60</f>
        <v>253.4</v>
      </c>
      <c r="H58" s="83">
        <v>4.4000000000000004</v>
      </c>
      <c r="I58" s="83">
        <v>4.4000000000000004</v>
      </c>
      <c r="J58" s="40"/>
    </row>
    <row r="59" spans="2:10" ht="15.75" thickBot="1">
      <c r="B59" s="143"/>
      <c r="C59" s="78"/>
      <c r="D59" s="82"/>
      <c r="E59" s="82"/>
      <c r="F59" s="82"/>
      <c r="G59" s="84"/>
      <c r="H59" s="84"/>
      <c r="I59" s="84"/>
      <c r="J59" s="40"/>
    </row>
    <row r="60" spans="2:10" ht="57.75" thickBot="1">
      <c r="B60" s="3" t="s">
        <v>33</v>
      </c>
      <c r="C60" s="27" t="s">
        <v>70</v>
      </c>
      <c r="D60" s="28">
        <v>10</v>
      </c>
      <c r="E60" s="29"/>
      <c r="F60" s="29"/>
      <c r="G60" s="42">
        <f>G61+G64+G66</f>
        <v>253.4</v>
      </c>
      <c r="H60" s="42">
        <v>4.4000000000000004</v>
      </c>
      <c r="I60" s="42">
        <v>4.4000000000000004</v>
      </c>
      <c r="J60" s="40"/>
    </row>
    <row r="61" spans="2:10" ht="163.5" customHeight="1">
      <c r="B61" s="140" t="s">
        <v>34</v>
      </c>
      <c r="C61" s="105" t="s">
        <v>70</v>
      </c>
      <c r="D61" s="107">
        <v>10</v>
      </c>
      <c r="E61" s="107" t="s">
        <v>35</v>
      </c>
      <c r="F61" s="107">
        <v>240</v>
      </c>
      <c r="G61" s="99">
        <v>83.9</v>
      </c>
      <c r="H61" s="99">
        <v>2.1</v>
      </c>
      <c r="I61" s="99">
        <v>2.1</v>
      </c>
      <c r="J61" s="40"/>
    </row>
    <row r="62" spans="2:10" ht="15.75" customHeight="1">
      <c r="B62" s="144"/>
      <c r="C62" s="137"/>
      <c r="D62" s="138"/>
      <c r="E62" s="138"/>
      <c r="F62" s="138"/>
      <c r="G62" s="126"/>
      <c r="H62" s="126"/>
      <c r="I62" s="126"/>
      <c r="J62" s="40"/>
    </row>
    <row r="63" spans="2:10" ht="37.5" customHeight="1" thickBot="1">
      <c r="B63" s="141"/>
      <c r="C63" s="106"/>
      <c r="D63" s="108"/>
      <c r="E63" s="108"/>
      <c r="F63" s="108"/>
      <c r="G63" s="100"/>
      <c r="H63" s="100"/>
      <c r="I63" s="100"/>
      <c r="J63" s="40"/>
    </row>
    <row r="64" spans="2:10" ht="224.25" customHeight="1">
      <c r="B64" s="140" t="s">
        <v>36</v>
      </c>
      <c r="C64" s="105" t="s">
        <v>70</v>
      </c>
      <c r="D64" s="107">
        <v>10</v>
      </c>
      <c r="E64" s="107" t="s">
        <v>37</v>
      </c>
      <c r="F64" s="107">
        <v>240</v>
      </c>
      <c r="G64" s="99">
        <v>0</v>
      </c>
      <c r="H64" s="99">
        <v>2.2999999999999998</v>
      </c>
      <c r="I64" s="99">
        <v>2.2999999999999998</v>
      </c>
      <c r="J64" s="40"/>
    </row>
    <row r="65" spans="2:10" ht="36.75" customHeight="1" thickBot="1">
      <c r="B65" s="141"/>
      <c r="C65" s="106"/>
      <c r="D65" s="108"/>
      <c r="E65" s="108"/>
      <c r="F65" s="108"/>
      <c r="G65" s="100"/>
      <c r="H65" s="100"/>
      <c r="I65" s="100"/>
      <c r="J65" s="40"/>
    </row>
    <row r="66" spans="2:10" ht="254.25" customHeight="1">
      <c r="B66" s="140" t="s">
        <v>38</v>
      </c>
      <c r="C66" s="105" t="s">
        <v>70</v>
      </c>
      <c r="D66" s="107">
        <v>10</v>
      </c>
      <c r="E66" s="127" t="s">
        <v>39</v>
      </c>
      <c r="F66" s="107">
        <v>540</v>
      </c>
      <c r="G66" s="99">
        <v>169.5</v>
      </c>
      <c r="H66" s="99">
        <v>0</v>
      </c>
      <c r="I66" s="99">
        <v>0</v>
      </c>
      <c r="J66" s="40"/>
    </row>
    <row r="67" spans="2:10" ht="15.75" thickBot="1">
      <c r="B67" s="141"/>
      <c r="C67" s="106"/>
      <c r="D67" s="108"/>
      <c r="E67" s="128"/>
      <c r="F67" s="108"/>
      <c r="G67" s="100"/>
      <c r="H67" s="100"/>
      <c r="I67" s="100"/>
      <c r="J67" s="40"/>
    </row>
    <row r="68" spans="2:10">
      <c r="B68" s="145" t="s">
        <v>40</v>
      </c>
      <c r="C68" s="77" t="s">
        <v>68</v>
      </c>
      <c r="D68" s="81"/>
      <c r="E68" s="81"/>
      <c r="F68" s="81"/>
      <c r="G68" s="83">
        <f>G70+G75</f>
        <v>1929.3</v>
      </c>
      <c r="H68" s="83">
        <f>H70</f>
        <v>1979.3</v>
      </c>
      <c r="I68" s="83">
        <f>I70</f>
        <v>2351</v>
      </c>
      <c r="J68" s="40"/>
    </row>
    <row r="69" spans="2:10" ht="15.75" thickBot="1">
      <c r="B69" s="146"/>
      <c r="C69" s="78"/>
      <c r="D69" s="82"/>
      <c r="E69" s="82"/>
      <c r="F69" s="82"/>
      <c r="G69" s="84"/>
      <c r="H69" s="84"/>
      <c r="I69" s="84"/>
      <c r="J69" s="40"/>
    </row>
    <row r="70" spans="2:10">
      <c r="B70" s="75" t="s">
        <v>41</v>
      </c>
      <c r="C70" s="129" t="s">
        <v>68</v>
      </c>
      <c r="D70" s="129" t="s">
        <v>71</v>
      </c>
      <c r="E70" s="130"/>
      <c r="F70" s="130"/>
      <c r="G70" s="83">
        <f>G72+G74</f>
        <v>1910.3</v>
      </c>
      <c r="H70" s="83">
        <f>H72+H74</f>
        <v>1979.3</v>
      </c>
      <c r="I70" s="83">
        <f>I72+I74</f>
        <v>2351</v>
      </c>
      <c r="J70" s="40"/>
    </row>
    <row r="71" spans="2:10" ht="15.75" thickBot="1">
      <c r="B71" s="76"/>
      <c r="C71" s="78"/>
      <c r="D71" s="78"/>
      <c r="E71" s="82"/>
      <c r="F71" s="82"/>
      <c r="G71" s="84"/>
      <c r="H71" s="84"/>
      <c r="I71" s="84"/>
      <c r="J71" s="40"/>
    </row>
    <row r="72" spans="2:10" ht="164.25" customHeight="1">
      <c r="B72" s="140" t="s">
        <v>42</v>
      </c>
      <c r="C72" s="105" t="s">
        <v>68</v>
      </c>
      <c r="D72" s="105" t="s">
        <v>71</v>
      </c>
      <c r="E72" s="107" t="s">
        <v>43</v>
      </c>
      <c r="F72" s="107">
        <v>240</v>
      </c>
      <c r="G72" s="99">
        <v>1880.3</v>
      </c>
      <c r="H72" s="99">
        <v>1949.3</v>
      </c>
      <c r="I72" s="99">
        <v>2321</v>
      </c>
      <c r="J72" s="40"/>
    </row>
    <row r="73" spans="2:10" ht="15.75" thickBot="1">
      <c r="B73" s="141"/>
      <c r="C73" s="106"/>
      <c r="D73" s="106"/>
      <c r="E73" s="108"/>
      <c r="F73" s="108"/>
      <c r="G73" s="100"/>
      <c r="H73" s="100"/>
      <c r="I73" s="100"/>
      <c r="J73" s="40"/>
    </row>
    <row r="74" spans="2:10" ht="186.75" customHeight="1" thickBot="1">
      <c r="B74" s="16" t="s">
        <v>44</v>
      </c>
      <c r="C74" s="46" t="s">
        <v>68</v>
      </c>
      <c r="D74" s="26" t="s">
        <v>71</v>
      </c>
      <c r="E74" s="15" t="s">
        <v>45</v>
      </c>
      <c r="F74" s="15">
        <v>240</v>
      </c>
      <c r="G74" s="33">
        <v>30</v>
      </c>
      <c r="H74" s="33">
        <v>30</v>
      </c>
      <c r="I74" s="48">
        <v>30</v>
      </c>
      <c r="J74" s="40"/>
    </row>
    <row r="75" spans="2:10" ht="38.25" customHeight="1" thickBot="1">
      <c r="B75" s="50" t="s">
        <v>82</v>
      </c>
      <c r="C75" s="60" t="s">
        <v>68</v>
      </c>
      <c r="D75" s="53" t="s">
        <v>80</v>
      </c>
      <c r="E75" s="54"/>
      <c r="F75" s="28"/>
      <c r="G75" s="42">
        <f>G76</f>
        <v>19</v>
      </c>
      <c r="H75" s="51">
        <f>H76</f>
        <v>0</v>
      </c>
      <c r="I75" s="52">
        <f>I76</f>
        <v>0</v>
      </c>
      <c r="J75" s="40"/>
    </row>
    <row r="76" spans="2:10" ht="150.75" customHeight="1" thickBot="1">
      <c r="B76" s="16" t="s">
        <v>83</v>
      </c>
      <c r="C76" s="57" t="s">
        <v>68</v>
      </c>
      <c r="D76" s="58" t="s">
        <v>80</v>
      </c>
      <c r="E76" s="56" t="s">
        <v>81</v>
      </c>
      <c r="F76" s="59">
        <v>240</v>
      </c>
      <c r="G76" s="33">
        <v>19</v>
      </c>
      <c r="H76" s="47">
        <v>0</v>
      </c>
      <c r="I76" s="49">
        <v>0</v>
      </c>
      <c r="J76" s="40"/>
    </row>
    <row r="77" spans="2:10" ht="16.5" thickBot="1">
      <c r="B77" s="32" t="s">
        <v>46</v>
      </c>
      <c r="C77" s="23" t="s">
        <v>72</v>
      </c>
      <c r="D77" s="55"/>
      <c r="E77" s="4"/>
      <c r="F77" s="17"/>
      <c r="G77" s="43">
        <f>G78+G81+G83</f>
        <v>29818.5</v>
      </c>
      <c r="H77" s="43">
        <f>H78+H81+H83</f>
        <v>34060.6</v>
      </c>
      <c r="I77" s="101">
        <f>I78+I81+I83</f>
        <v>73793.3</v>
      </c>
      <c r="J77" s="102"/>
    </row>
    <row r="78" spans="2:10" ht="16.5" thickBot="1">
      <c r="B78" s="3" t="s">
        <v>47</v>
      </c>
      <c r="C78" s="23" t="s">
        <v>72</v>
      </c>
      <c r="D78" s="23" t="s">
        <v>67</v>
      </c>
      <c r="E78" s="4"/>
      <c r="F78" s="4"/>
      <c r="G78" s="31">
        <f>G80+G79</f>
        <v>26150.899999999998</v>
      </c>
      <c r="H78" s="31">
        <f>H80</f>
        <v>34040.6</v>
      </c>
      <c r="I78" s="103">
        <f>I80</f>
        <v>73773.3</v>
      </c>
      <c r="J78" s="104"/>
    </row>
    <row r="79" spans="2:10" ht="251.25" customHeight="1" thickBot="1">
      <c r="B79" s="63" t="s">
        <v>48</v>
      </c>
      <c r="C79" s="22" t="s">
        <v>72</v>
      </c>
      <c r="D79" s="22" t="s">
        <v>67</v>
      </c>
      <c r="E79" s="6" t="s">
        <v>49</v>
      </c>
      <c r="F79" s="6">
        <v>240</v>
      </c>
      <c r="G79" s="31">
        <v>44.3</v>
      </c>
      <c r="H79" s="31">
        <v>0</v>
      </c>
      <c r="I79" s="103">
        <v>0</v>
      </c>
      <c r="J79" s="104"/>
    </row>
    <row r="80" spans="2:10" ht="240.75" thickBot="1">
      <c r="B80" s="66" t="s">
        <v>99</v>
      </c>
      <c r="C80" s="22" t="s">
        <v>72</v>
      </c>
      <c r="D80" s="22" t="s">
        <v>67</v>
      </c>
      <c r="E80" s="6" t="s">
        <v>91</v>
      </c>
      <c r="F80" s="6">
        <v>410</v>
      </c>
      <c r="G80" s="31">
        <v>26106.6</v>
      </c>
      <c r="H80" s="31">
        <v>34040.6</v>
      </c>
      <c r="I80" s="103">
        <v>73773.3</v>
      </c>
      <c r="J80" s="104"/>
    </row>
    <row r="81" spans="2:11" ht="16.5" thickBot="1">
      <c r="B81" s="2" t="s">
        <v>50</v>
      </c>
      <c r="C81" s="23" t="s">
        <v>72</v>
      </c>
      <c r="D81" s="23" t="s">
        <v>69</v>
      </c>
      <c r="E81" s="20"/>
      <c r="F81" s="20"/>
      <c r="G81" s="44">
        <f>G82</f>
        <v>3437.9</v>
      </c>
      <c r="H81" s="44">
        <f>H82</f>
        <v>0</v>
      </c>
      <c r="I81" s="121">
        <f>I82</f>
        <v>0</v>
      </c>
      <c r="J81" s="122"/>
    </row>
    <row r="82" spans="2:11" ht="195" customHeight="1" thickBot="1">
      <c r="B82" s="9" t="s">
        <v>51</v>
      </c>
      <c r="C82" s="22" t="s">
        <v>72</v>
      </c>
      <c r="D82" s="22" t="s">
        <v>69</v>
      </c>
      <c r="E82" s="6" t="s">
        <v>52</v>
      </c>
      <c r="F82" s="19">
        <v>810</v>
      </c>
      <c r="G82" s="36">
        <v>3437.9</v>
      </c>
      <c r="H82" s="36">
        <v>0</v>
      </c>
      <c r="I82" s="123">
        <v>0</v>
      </c>
      <c r="J82" s="124"/>
    </row>
    <row r="83" spans="2:11" ht="16.5" thickBot="1">
      <c r="B83" s="2" t="s">
        <v>53</v>
      </c>
      <c r="C83" s="30" t="s">
        <v>72</v>
      </c>
      <c r="D83" s="30" t="s">
        <v>70</v>
      </c>
      <c r="E83" s="21"/>
      <c r="F83" s="21"/>
      <c r="G83" s="45">
        <f>G84+G87</f>
        <v>229.7</v>
      </c>
      <c r="H83" s="45">
        <f>H84+H87</f>
        <v>20</v>
      </c>
      <c r="I83" s="45">
        <f>I84+I87</f>
        <v>20</v>
      </c>
      <c r="J83" s="39"/>
    </row>
    <row r="84" spans="2:11" ht="119.25" customHeight="1">
      <c r="B84" s="65" t="s">
        <v>54</v>
      </c>
      <c r="C84" s="69" t="s">
        <v>72</v>
      </c>
      <c r="D84" s="69" t="s">
        <v>70</v>
      </c>
      <c r="E84" s="71" t="s">
        <v>56</v>
      </c>
      <c r="F84" s="71">
        <v>240</v>
      </c>
      <c r="G84" s="73">
        <f>193.7+21</f>
        <v>214.7</v>
      </c>
      <c r="H84" s="73">
        <v>20</v>
      </c>
      <c r="I84" s="73">
        <v>20</v>
      </c>
      <c r="J84" s="125"/>
    </row>
    <row r="85" spans="2:11" ht="75" customHeight="1">
      <c r="B85" s="65" t="s">
        <v>55</v>
      </c>
      <c r="C85" s="96"/>
      <c r="D85" s="96"/>
      <c r="E85" s="97"/>
      <c r="F85" s="97"/>
      <c r="G85" s="98"/>
      <c r="H85" s="98"/>
      <c r="I85" s="98"/>
      <c r="J85" s="125"/>
    </row>
    <row r="86" spans="2:11" ht="15.75" thickBot="1">
      <c r="B86" s="64"/>
      <c r="C86" s="70"/>
      <c r="D86" s="70"/>
      <c r="E86" s="72"/>
      <c r="F86" s="72"/>
      <c r="G86" s="74"/>
      <c r="H86" s="74"/>
      <c r="I86" s="74"/>
      <c r="J86" s="125"/>
    </row>
    <row r="87" spans="2:11" ht="180.75" thickBot="1">
      <c r="B87" s="18" t="s">
        <v>57</v>
      </c>
      <c r="C87" s="22" t="s">
        <v>72</v>
      </c>
      <c r="D87" s="22" t="s">
        <v>70</v>
      </c>
      <c r="E87" s="6" t="s">
        <v>58</v>
      </c>
      <c r="F87" s="6">
        <v>240</v>
      </c>
      <c r="G87" s="31">
        <v>15</v>
      </c>
      <c r="H87" s="31">
        <v>0</v>
      </c>
      <c r="I87" s="31">
        <v>0</v>
      </c>
      <c r="J87" s="39"/>
    </row>
    <row r="88" spans="2:11">
      <c r="B88" s="115" t="s">
        <v>59</v>
      </c>
      <c r="C88" s="77" t="s">
        <v>73</v>
      </c>
      <c r="D88" s="79"/>
      <c r="E88" s="81"/>
      <c r="F88" s="81"/>
      <c r="G88" s="117">
        <f>G90</f>
        <v>3802.7999999999997</v>
      </c>
      <c r="H88" s="117">
        <f>H90</f>
        <v>1840.9</v>
      </c>
      <c r="I88" s="83">
        <f>I90</f>
        <v>1498.4</v>
      </c>
      <c r="J88" s="40"/>
      <c r="K88" s="166"/>
    </row>
    <row r="89" spans="2:11" ht="15.75" thickBot="1">
      <c r="B89" s="116"/>
      <c r="C89" s="78"/>
      <c r="D89" s="80"/>
      <c r="E89" s="82"/>
      <c r="F89" s="82"/>
      <c r="G89" s="118"/>
      <c r="H89" s="118"/>
      <c r="I89" s="84"/>
      <c r="J89" s="40"/>
      <c r="K89" s="166"/>
    </row>
    <row r="90" spans="2:11">
      <c r="B90" s="111" t="s">
        <v>60</v>
      </c>
      <c r="C90" s="77" t="s">
        <v>73</v>
      </c>
      <c r="D90" s="77" t="s">
        <v>67</v>
      </c>
      <c r="E90" s="81"/>
      <c r="F90" s="81"/>
      <c r="G90" s="83">
        <f>G92</f>
        <v>3802.7999999999997</v>
      </c>
      <c r="H90" s="113">
        <f>H92</f>
        <v>1840.9</v>
      </c>
      <c r="I90" s="83">
        <f>I92</f>
        <v>1498.4</v>
      </c>
      <c r="J90" s="40"/>
      <c r="K90" s="166"/>
    </row>
    <row r="91" spans="2:11" ht="15.75" thickBot="1">
      <c r="B91" s="112"/>
      <c r="C91" s="78"/>
      <c r="D91" s="78"/>
      <c r="E91" s="82"/>
      <c r="F91" s="82"/>
      <c r="G91" s="84"/>
      <c r="H91" s="114"/>
      <c r="I91" s="84"/>
      <c r="J91" s="40"/>
      <c r="K91" s="166"/>
    </row>
    <row r="92" spans="2:11" ht="119.25" customHeight="1">
      <c r="B92" s="109" t="s">
        <v>61</v>
      </c>
      <c r="C92" s="69" t="s">
        <v>73</v>
      </c>
      <c r="D92" s="69" t="s">
        <v>67</v>
      </c>
      <c r="E92" s="71" t="s">
        <v>62</v>
      </c>
      <c r="F92" s="71">
        <v>610</v>
      </c>
      <c r="G92" s="73">
        <f>3885.2-82.4</f>
        <v>3802.7999999999997</v>
      </c>
      <c r="H92" s="73">
        <f>2840.9-1000</f>
        <v>1840.9</v>
      </c>
      <c r="I92" s="73">
        <f>2598.4-1100</f>
        <v>1498.4</v>
      </c>
      <c r="J92" s="40"/>
    </row>
    <row r="93" spans="2:11" ht="31.5" customHeight="1" thickBot="1">
      <c r="B93" s="110"/>
      <c r="C93" s="70"/>
      <c r="D93" s="70"/>
      <c r="E93" s="72"/>
      <c r="F93" s="72"/>
      <c r="G93" s="74"/>
      <c r="H93" s="74"/>
      <c r="I93" s="74"/>
      <c r="J93" s="40"/>
    </row>
    <row r="94" spans="2:11">
      <c r="B94" s="119" t="s">
        <v>63</v>
      </c>
      <c r="C94" s="77">
        <v>10</v>
      </c>
      <c r="D94" s="79"/>
      <c r="E94" s="81"/>
      <c r="F94" s="81"/>
      <c r="G94" s="83">
        <f>G96</f>
        <v>124</v>
      </c>
      <c r="H94" s="83">
        <v>124</v>
      </c>
      <c r="I94" s="83">
        <v>124</v>
      </c>
      <c r="J94" s="40"/>
    </row>
    <row r="95" spans="2:11" ht="15.75" thickBot="1">
      <c r="B95" s="120"/>
      <c r="C95" s="78"/>
      <c r="D95" s="80"/>
      <c r="E95" s="82"/>
      <c r="F95" s="82"/>
      <c r="G95" s="84"/>
      <c r="H95" s="84"/>
      <c r="I95" s="84"/>
      <c r="J95" s="40"/>
    </row>
    <row r="96" spans="2:11">
      <c r="B96" s="119" t="s">
        <v>64</v>
      </c>
      <c r="C96" s="77">
        <v>10</v>
      </c>
      <c r="D96" s="77" t="s">
        <v>67</v>
      </c>
      <c r="E96" s="81"/>
      <c r="F96" s="81"/>
      <c r="G96" s="85">
        <f>G98</f>
        <v>124</v>
      </c>
      <c r="H96" s="85">
        <v>124</v>
      </c>
      <c r="I96" s="85">
        <v>124</v>
      </c>
      <c r="J96" s="40"/>
    </row>
    <row r="97" spans="2:10" ht="15.75" thickBot="1">
      <c r="B97" s="120"/>
      <c r="C97" s="78"/>
      <c r="D97" s="78"/>
      <c r="E97" s="82"/>
      <c r="F97" s="82"/>
      <c r="G97" s="86"/>
      <c r="H97" s="86"/>
      <c r="I97" s="86"/>
      <c r="J97" s="40"/>
    </row>
    <row r="98" spans="2:10" ht="224.25" customHeight="1">
      <c r="B98" s="67" t="s">
        <v>65</v>
      </c>
      <c r="C98" s="69">
        <v>10</v>
      </c>
      <c r="D98" s="69" t="s">
        <v>67</v>
      </c>
      <c r="E98" s="71" t="s">
        <v>66</v>
      </c>
      <c r="F98" s="71">
        <v>310</v>
      </c>
      <c r="G98" s="73">
        <v>124</v>
      </c>
      <c r="H98" s="73">
        <v>124</v>
      </c>
      <c r="I98" s="73">
        <v>124</v>
      </c>
      <c r="J98" s="40"/>
    </row>
    <row r="99" spans="2:10" ht="15.75" thickBot="1">
      <c r="B99" s="68"/>
      <c r="C99" s="70"/>
      <c r="D99" s="70"/>
      <c r="E99" s="72"/>
      <c r="F99" s="72"/>
      <c r="G99" s="74"/>
      <c r="H99" s="74"/>
      <c r="I99" s="74"/>
      <c r="J99" s="40"/>
    </row>
    <row r="100" spans="2:10">
      <c r="B100" s="75" t="s">
        <v>94</v>
      </c>
      <c r="C100" s="77" t="s">
        <v>92</v>
      </c>
      <c r="D100" s="79"/>
      <c r="E100" s="81"/>
      <c r="F100" s="81"/>
      <c r="G100" s="83">
        <f>G102</f>
        <v>0</v>
      </c>
      <c r="H100" s="83">
        <f>H102</f>
        <v>81.599999999999994</v>
      </c>
      <c r="I100" s="83">
        <v>0</v>
      </c>
      <c r="J100" s="40"/>
    </row>
    <row r="101" spans="2:10" ht="15.75" thickBot="1">
      <c r="B101" s="76"/>
      <c r="C101" s="78"/>
      <c r="D101" s="80"/>
      <c r="E101" s="82"/>
      <c r="F101" s="82"/>
      <c r="G101" s="84"/>
      <c r="H101" s="84"/>
      <c r="I101" s="84"/>
      <c r="J101" s="40"/>
    </row>
    <row r="102" spans="2:10">
      <c r="B102" s="75" t="s">
        <v>93</v>
      </c>
      <c r="C102" s="77" t="s">
        <v>92</v>
      </c>
      <c r="D102" s="77" t="s">
        <v>67</v>
      </c>
      <c r="E102" s="81"/>
      <c r="F102" s="81"/>
      <c r="G102" s="85">
        <f>G104</f>
        <v>0</v>
      </c>
      <c r="H102" s="85">
        <f>H104</f>
        <v>81.599999999999994</v>
      </c>
      <c r="I102" s="85">
        <v>0</v>
      </c>
      <c r="J102" s="40"/>
    </row>
    <row r="103" spans="2:10" ht="29.25" customHeight="1" thickBot="1">
      <c r="B103" s="76"/>
      <c r="C103" s="78"/>
      <c r="D103" s="78"/>
      <c r="E103" s="82"/>
      <c r="F103" s="82"/>
      <c r="G103" s="86"/>
      <c r="H103" s="86"/>
      <c r="I103" s="86"/>
      <c r="J103" s="40"/>
    </row>
    <row r="104" spans="2:10" ht="101.25" customHeight="1">
      <c r="B104" s="67" t="s">
        <v>96</v>
      </c>
      <c r="C104" s="69" t="s">
        <v>92</v>
      </c>
      <c r="D104" s="69" t="s">
        <v>67</v>
      </c>
      <c r="E104" s="71" t="s">
        <v>95</v>
      </c>
      <c r="F104" s="71">
        <v>730</v>
      </c>
      <c r="G104" s="73">
        <v>0</v>
      </c>
      <c r="H104" s="73">
        <v>81.599999999999994</v>
      </c>
      <c r="I104" s="73">
        <v>0</v>
      </c>
      <c r="J104" s="40"/>
    </row>
    <row r="105" spans="2:10" ht="22.5" customHeight="1" thickBot="1">
      <c r="B105" s="68"/>
      <c r="C105" s="70"/>
      <c r="D105" s="70"/>
      <c r="E105" s="72"/>
      <c r="F105" s="72"/>
      <c r="G105" s="74"/>
      <c r="H105" s="74"/>
      <c r="I105" s="74"/>
      <c r="J105" s="40"/>
    </row>
  </sheetData>
  <mergeCells count="279">
    <mergeCell ref="K90:K91"/>
    <mergeCell ref="K88:K89"/>
    <mergeCell ref="H22:H23"/>
    <mergeCell ref="I22:I23"/>
    <mergeCell ref="B24:B25"/>
    <mergeCell ref="B26:B27"/>
    <mergeCell ref="C24:C25"/>
    <mergeCell ref="D24:D25"/>
    <mergeCell ref="E24:E25"/>
    <mergeCell ref="F24:F25"/>
    <mergeCell ref="C21:C22"/>
    <mergeCell ref="I32:I33"/>
    <mergeCell ref="E35:E36"/>
    <mergeCell ref="F35:F36"/>
    <mergeCell ref="G35:G36"/>
    <mergeCell ref="I35:I36"/>
    <mergeCell ref="I24:I25"/>
    <mergeCell ref="I26:I27"/>
    <mergeCell ref="B35:B36"/>
    <mergeCell ref="C43:C44"/>
    <mergeCell ref="D43:D44"/>
    <mergeCell ref="E43:E44"/>
    <mergeCell ref="F43:F44"/>
    <mergeCell ref="G43:G44"/>
    <mergeCell ref="I17:I18"/>
    <mergeCell ref="C19:C20"/>
    <mergeCell ref="D19:D20"/>
    <mergeCell ref="E19:E20"/>
    <mergeCell ref="F19:F20"/>
    <mergeCell ref="G19:G20"/>
    <mergeCell ref="H19:H20"/>
    <mergeCell ref="I19:I20"/>
    <mergeCell ref="C17:C18"/>
    <mergeCell ref="D17:D18"/>
    <mergeCell ref="E17:E18"/>
    <mergeCell ref="F17:F18"/>
    <mergeCell ref="G17:G18"/>
    <mergeCell ref="H17:H18"/>
    <mergeCell ref="B19:B20"/>
    <mergeCell ref="B17:B18"/>
    <mergeCell ref="C32:C33"/>
    <mergeCell ref="D32:D33"/>
    <mergeCell ref="E32:E33"/>
    <mergeCell ref="F32:F33"/>
    <mergeCell ref="B32:B33"/>
    <mergeCell ref="G24:G25"/>
    <mergeCell ref="H24:H25"/>
    <mergeCell ref="C26:C27"/>
    <mergeCell ref="D26:D27"/>
    <mergeCell ref="E26:E27"/>
    <mergeCell ref="F26:F27"/>
    <mergeCell ref="G26:G27"/>
    <mergeCell ref="H26:H27"/>
    <mergeCell ref="B22:B23"/>
    <mergeCell ref="G22:G23"/>
    <mergeCell ref="B30:B31"/>
    <mergeCell ref="C30:C31"/>
    <mergeCell ref="D30:D31"/>
    <mergeCell ref="E30:E31"/>
    <mergeCell ref="F30:F31"/>
    <mergeCell ref="G30:G31"/>
    <mergeCell ref="H30:H31"/>
    <mergeCell ref="H43:H44"/>
    <mergeCell ref="G32:G33"/>
    <mergeCell ref="H32:H33"/>
    <mergeCell ref="E37:E38"/>
    <mergeCell ref="D37:D38"/>
    <mergeCell ref="C37:C38"/>
    <mergeCell ref="C35:C36"/>
    <mergeCell ref="H35:H36"/>
    <mergeCell ref="H55:H57"/>
    <mergeCell ref="I55:I57"/>
    <mergeCell ref="B45:B46"/>
    <mergeCell ref="B43:B44"/>
    <mergeCell ref="B37:B38"/>
    <mergeCell ref="B39:B40"/>
    <mergeCell ref="H39:H40"/>
    <mergeCell ref="I39:I40"/>
    <mergeCell ref="H37:H38"/>
    <mergeCell ref="I37:I38"/>
    <mergeCell ref="G37:G38"/>
    <mergeCell ref="F37:F38"/>
    <mergeCell ref="C55:C57"/>
    <mergeCell ref="F55:F57"/>
    <mergeCell ref="E55:E57"/>
    <mergeCell ref="D55:D57"/>
    <mergeCell ref="C39:C40"/>
    <mergeCell ref="D39:D40"/>
    <mergeCell ref="F39:F40"/>
    <mergeCell ref="C45:C46"/>
    <mergeCell ref="D45:D46"/>
    <mergeCell ref="H47:H54"/>
    <mergeCell ref="I47:I54"/>
    <mergeCell ref="G45:G46"/>
    <mergeCell ref="H45:H46"/>
    <mergeCell ref="I45:I46"/>
    <mergeCell ref="G47:G54"/>
    <mergeCell ref="I43:I44"/>
    <mergeCell ref="E45:E46"/>
    <mergeCell ref="F45:F46"/>
    <mergeCell ref="E47:E54"/>
    <mergeCell ref="F47:F54"/>
    <mergeCell ref="G39:G40"/>
    <mergeCell ref="B72:B73"/>
    <mergeCell ref="B58:B59"/>
    <mergeCell ref="C58:C59"/>
    <mergeCell ref="C64:C65"/>
    <mergeCell ref="D64:D65"/>
    <mergeCell ref="E64:E65"/>
    <mergeCell ref="B61:B63"/>
    <mergeCell ref="B64:B65"/>
    <mergeCell ref="B66:B67"/>
    <mergeCell ref="C68:C69"/>
    <mergeCell ref="D68:D69"/>
    <mergeCell ref="E68:E69"/>
    <mergeCell ref="B68:B69"/>
    <mergeCell ref="C47:C54"/>
    <mergeCell ref="D47:D54"/>
    <mergeCell ref="B47:B54"/>
    <mergeCell ref="B55:B57"/>
    <mergeCell ref="G55:G57"/>
    <mergeCell ref="C61:C63"/>
    <mergeCell ref="D61:D63"/>
    <mergeCell ref="E61:E63"/>
    <mergeCell ref="F61:F63"/>
    <mergeCell ref="G61:G63"/>
    <mergeCell ref="E58:E59"/>
    <mergeCell ref="F58:F59"/>
    <mergeCell ref="G58:G59"/>
    <mergeCell ref="D58:D59"/>
    <mergeCell ref="B70:B71"/>
    <mergeCell ref="G64:G65"/>
    <mergeCell ref="H64:H65"/>
    <mergeCell ref="I64:I65"/>
    <mergeCell ref="C66:C67"/>
    <mergeCell ref="D66:D67"/>
    <mergeCell ref="H66:H67"/>
    <mergeCell ref="F66:F67"/>
    <mergeCell ref="E66:E67"/>
    <mergeCell ref="C70:C71"/>
    <mergeCell ref="D70:D71"/>
    <mergeCell ref="E70:E71"/>
    <mergeCell ref="F70:F71"/>
    <mergeCell ref="G66:G67"/>
    <mergeCell ref="I66:I67"/>
    <mergeCell ref="F68:F69"/>
    <mergeCell ref="F64:F65"/>
    <mergeCell ref="G68:G69"/>
    <mergeCell ref="G70:G71"/>
    <mergeCell ref="H58:H59"/>
    <mergeCell ref="I92:I93"/>
    <mergeCell ref="I88:I89"/>
    <mergeCell ref="I90:I91"/>
    <mergeCell ref="I81:J81"/>
    <mergeCell ref="I82:J82"/>
    <mergeCell ref="J84:J86"/>
    <mergeCell ref="H84:H86"/>
    <mergeCell ref="I84:I86"/>
    <mergeCell ref="I61:I63"/>
    <mergeCell ref="H61:H63"/>
    <mergeCell ref="I58:I59"/>
    <mergeCell ref="H68:H69"/>
    <mergeCell ref="I68:I69"/>
    <mergeCell ref="H70:H71"/>
    <mergeCell ref="I70:I71"/>
    <mergeCell ref="I79:J79"/>
    <mergeCell ref="G94:G95"/>
    <mergeCell ref="H94:H95"/>
    <mergeCell ref="B94:B95"/>
    <mergeCell ref="B96:B97"/>
    <mergeCell ref="I98:I99"/>
    <mergeCell ref="H98:H99"/>
    <mergeCell ref="G98:G99"/>
    <mergeCell ref="F98:F99"/>
    <mergeCell ref="E98:E99"/>
    <mergeCell ref="I94:I95"/>
    <mergeCell ref="G96:G97"/>
    <mergeCell ref="H96:H97"/>
    <mergeCell ref="I96:I97"/>
    <mergeCell ref="C96:C97"/>
    <mergeCell ref="D96:D97"/>
    <mergeCell ref="E96:E97"/>
    <mergeCell ref="F96:F97"/>
    <mergeCell ref="B98:B99"/>
    <mergeCell ref="C98:C99"/>
    <mergeCell ref="D98:D99"/>
    <mergeCell ref="C94:C95"/>
    <mergeCell ref="D94:D95"/>
    <mergeCell ref="E94:E95"/>
    <mergeCell ref="F94:F95"/>
    <mergeCell ref="B92:B93"/>
    <mergeCell ref="B90:B91"/>
    <mergeCell ref="C90:C91"/>
    <mergeCell ref="D90:D91"/>
    <mergeCell ref="E90:E91"/>
    <mergeCell ref="F90:F91"/>
    <mergeCell ref="G90:G91"/>
    <mergeCell ref="H90:H91"/>
    <mergeCell ref="B88:B89"/>
    <mergeCell ref="C88:C89"/>
    <mergeCell ref="D88:D89"/>
    <mergeCell ref="E88:E89"/>
    <mergeCell ref="F88:F89"/>
    <mergeCell ref="G88:G89"/>
    <mergeCell ref="H88:H89"/>
    <mergeCell ref="C92:C93"/>
    <mergeCell ref="D92:D93"/>
    <mergeCell ref="E92:E93"/>
    <mergeCell ref="F92:F93"/>
    <mergeCell ref="G92:G93"/>
    <mergeCell ref="H92:H93"/>
    <mergeCell ref="C84:C86"/>
    <mergeCell ref="D84:D86"/>
    <mergeCell ref="E84:E86"/>
    <mergeCell ref="F84:F86"/>
    <mergeCell ref="G84:G86"/>
    <mergeCell ref="I72:I73"/>
    <mergeCell ref="I77:J77"/>
    <mergeCell ref="I78:J78"/>
    <mergeCell ref="I80:J80"/>
    <mergeCell ref="C72:C73"/>
    <mergeCell ref="D72:D73"/>
    <mergeCell ref="E72:E73"/>
    <mergeCell ref="F72:F73"/>
    <mergeCell ref="G72:G73"/>
    <mergeCell ref="H72:H73"/>
    <mergeCell ref="G2:I2"/>
    <mergeCell ref="F15:F16"/>
    <mergeCell ref="E15:E16"/>
    <mergeCell ref="D15:D16"/>
    <mergeCell ref="C15:C16"/>
    <mergeCell ref="B15:B16"/>
    <mergeCell ref="B9:I9"/>
    <mergeCell ref="B10:I10"/>
    <mergeCell ref="B12:I12"/>
    <mergeCell ref="B11:I11"/>
    <mergeCell ref="H14:I14"/>
    <mergeCell ref="G4:I4"/>
    <mergeCell ref="D5:I5"/>
    <mergeCell ref="D6:I6"/>
    <mergeCell ref="D7:I7"/>
    <mergeCell ref="G15:G16"/>
    <mergeCell ref="H15:H16"/>
    <mergeCell ref="I15:I16"/>
    <mergeCell ref="I30:I31"/>
    <mergeCell ref="A30:A31"/>
    <mergeCell ref="A28:A29"/>
    <mergeCell ref="B28:B29"/>
    <mergeCell ref="C28:C29"/>
    <mergeCell ref="D28:D29"/>
    <mergeCell ref="E28:E29"/>
    <mergeCell ref="F28:F29"/>
    <mergeCell ref="G28:G29"/>
    <mergeCell ref="H28:H29"/>
    <mergeCell ref="I28:I29"/>
    <mergeCell ref="B104:B105"/>
    <mergeCell ref="C104:C105"/>
    <mergeCell ref="D104:D105"/>
    <mergeCell ref="E104:E105"/>
    <mergeCell ref="F104:F105"/>
    <mergeCell ref="G104:G105"/>
    <mergeCell ref="H104:H105"/>
    <mergeCell ref="I104:I105"/>
    <mergeCell ref="B100:B101"/>
    <mergeCell ref="C100:C101"/>
    <mergeCell ref="D100:D101"/>
    <mergeCell ref="E100:E101"/>
    <mergeCell ref="F100:F101"/>
    <mergeCell ref="G100:G101"/>
    <mergeCell ref="H100:H101"/>
    <mergeCell ref="I100:I101"/>
    <mergeCell ref="B102:B103"/>
    <mergeCell ref="C102:C103"/>
    <mergeCell ref="D102:D103"/>
    <mergeCell ref="E102:E103"/>
    <mergeCell ref="F102:F103"/>
    <mergeCell ref="G102:G103"/>
    <mergeCell ref="H102:H103"/>
    <mergeCell ref="I102:I10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2022-10-05T10:51:27Z</dcterms:created>
  <dcterms:modified xsi:type="dcterms:W3CDTF">2023-12-26T13:20:47Z</dcterms:modified>
</cp:coreProperties>
</file>