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Источники!$A$28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Доходы!$F$99</definedName>
    <definedName name="LAST_CELL" localSheetId="2">Источники!$F$40</definedName>
    <definedName name="LAST_CELL" localSheetId="1">Расходы!$F$160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Доходы!$A$99</definedName>
    <definedName name="REND_1" localSheetId="2">Источники!$A$28</definedName>
    <definedName name="REND_1" localSheetId="1">Расходы!$A$161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Источники!#REF!</definedName>
    <definedName name="SIGN" localSheetId="0">Доходы!$A$23:$D$25</definedName>
    <definedName name="SIGN" localSheetId="2">Источники!$A$28:$D$29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E82" i="1"/>
  <c r="F97" i="2"/>
  <c r="E22" i="3"/>
  <c r="E21" s="1"/>
  <c r="E20" s="1"/>
  <c r="E19" s="1"/>
  <c r="E26"/>
  <c r="E25" s="1"/>
  <c r="E24" s="1"/>
  <c r="E27"/>
  <c r="D25"/>
  <c r="D26"/>
  <c r="D27"/>
  <c r="D21"/>
  <c r="D20"/>
  <c r="D22"/>
  <c r="E18" l="1"/>
  <c r="F18" s="1"/>
  <c r="E12"/>
  <c r="F12" s="1"/>
  <c r="F204" i="2"/>
  <c r="F203"/>
  <c r="F202"/>
  <c r="F201"/>
  <c r="F200"/>
  <c r="F199"/>
  <c r="F198"/>
  <c r="F197"/>
  <c r="F196"/>
  <c r="F195"/>
  <c r="F194"/>
  <c r="F193"/>
  <c r="F192"/>
  <c r="F191"/>
  <c r="F190"/>
  <c r="F189"/>
  <c r="F188"/>
  <c r="F187"/>
  <c r="F186"/>
  <c r="F185"/>
  <c r="F184"/>
  <c r="F183"/>
  <c r="F182"/>
  <c r="F181"/>
  <c r="F180"/>
  <c r="F179"/>
  <c r="F178"/>
  <c r="F177"/>
  <c r="F176"/>
  <c r="F175"/>
  <c r="F174"/>
  <c r="F173"/>
  <c r="F172"/>
  <c r="F171"/>
  <c r="F170"/>
  <c r="F169"/>
  <c r="F168"/>
  <c r="F167"/>
  <c r="F166"/>
  <c r="F165"/>
  <c r="F164"/>
  <c r="F163"/>
  <c r="F162"/>
  <c r="F161"/>
  <c r="F160"/>
  <c r="F159"/>
  <c r="F158"/>
  <c r="F157"/>
  <c r="F156"/>
  <c r="F155"/>
  <c r="F154"/>
  <c r="F153"/>
  <c r="F152"/>
  <c r="F151"/>
  <c r="F150"/>
  <c r="F149"/>
  <c r="F148"/>
  <c r="F147"/>
  <c r="F146"/>
  <c r="F145"/>
  <c r="F144"/>
  <c r="F143"/>
  <c r="F142"/>
  <c r="F141"/>
  <c r="F140"/>
  <c r="F139"/>
  <c r="F138"/>
  <c r="F137"/>
  <c r="F136"/>
  <c r="F135"/>
  <c r="F134"/>
  <c r="F133"/>
  <c r="F132"/>
  <c r="F131"/>
  <c r="F130"/>
  <c r="F129"/>
  <c r="F128"/>
  <c r="F127"/>
  <c r="F126"/>
  <c r="F125"/>
  <c r="F124"/>
  <c r="F123"/>
  <c r="F122"/>
  <c r="F121"/>
  <c r="F120"/>
  <c r="F119"/>
  <c r="F118"/>
  <c r="F117"/>
  <c r="F116"/>
  <c r="F115"/>
  <c r="F114"/>
  <c r="F113"/>
  <c r="F112"/>
  <c r="F111"/>
  <c r="F110"/>
  <c r="F109"/>
  <c r="F108"/>
  <c r="F107"/>
  <c r="F106"/>
  <c r="F105"/>
  <c r="F104"/>
  <c r="F103"/>
  <c r="F102"/>
  <c r="F101"/>
  <c r="F100"/>
  <c r="F99"/>
  <c r="F98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3"/>
  <c r="E21" i="1"/>
  <c r="D21"/>
  <c r="F82"/>
  <c r="E62"/>
  <c r="E22"/>
  <c r="F22" s="1"/>
  <c r="E23"/>
  <c r="F23" s="1"/>
  <c r="E48"/>
  <c r="F48" s="1"/>
  <c r="F19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9"/>
  <c r="F50"/>
  <c r="F51"/>
  <c r="F52"/>
  <c r="F53"/>
  <c r="F54"/>
  <c r="F55"/>
  <c r="F56"/>
  <c r="F57"/>
  <c r="F58"/>
  <c r="F59"/>
  <c r="F60"/>
  <c r="F61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3"/>
  <c r="F84"/>
  <c r="F85"/>
  <c r="F86"/>
  <c r="F87"/>
  <c r="F88"/>
  <c r="F89"/>
  <c r="F90"/>
  <c r="F91"/>
  <c r="F92"/>
  <c r="F93"/>
  <c r="F94"/>
  <c r="F95"/>
  <c r="F96"/>
  <c r="F97"/>
  <c r="F98"/>
  <c r="F99"/>
  <c r="F21" l="1"/>
  <c r="F62"/>
</calcChain>
</file>

<file path=xl/sharedStrings.xml><?xml version="1.0" encoding="utf-8"?>
<sst xmlns="http://schemas.openxmlformats.org/spreadsheetml/2006/main" count="985" uniqueCount="541">
  <si>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</si>
  <si>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</si>
  <si>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</si>
  <si>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</si>
  <si>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</si>
  <si>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01.01.2024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</si>
  <si>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</si>
  <si>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</si>
  <si>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</si>
  <si>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</si>
  <si>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</si>
  <si>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</si>
  <si>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</si>
  <si>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Углеродовского городского поселения</t>
  </si>
  <si>
    <t>Углеродовское городское поселение Красносулинского района</t>
  </si>
  <si>
    <t>Единица измерения: руб.</t>
  </si>
  <si>
    <t>04226020</t>
  </si>
  <si>
    <t>951</t>
  </si>
  <si>
    <t>60626165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</si>
  <si>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</si>
  <si>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</si>
  <si>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</si>
  <si>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</si>
  <si>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</si>
  <si>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</si>
  <si>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</si>
  <si>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</si>
  <si>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</si>
  <si>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</si>
  <si>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</si>
  <si>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</si>
  <si>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</si>
  <si>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</si>
  <si>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</si>
  <si>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</si>
  <si>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</si>
  <si>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Налог на доходы физических лиц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</si>
  <si>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</si>
  <si>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</si>
  <si>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</si>
  <si>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</si>
  <si>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</si>
  <si>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</si>
  <si>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</si>
  <si>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</si>
  <si>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</si>
  <si>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</si>
  <si>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</si>
  <si>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</si>
  <si>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</si>
  <si>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</si>
  <si>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</si>
  <si>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</si>
  <si>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</si>
  <si>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</si>
  <si>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</si>
  <si>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</si>
  <si>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</si>
  <si>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</si>
  <si>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</si>
  <si>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</si>
  <si>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</si>
  <si>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</si>
  <si>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</si>
  <si>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000 10302261010000110</t>
  </si>
  <si>
    <t>НАЛОГИ НА СОВОКУПНЫЙ ДОХОД</t>
  </si>
  <si>
    <t>Единый сельскохозяйственный налог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</si>
  <si>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</si>
  <si>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НАЛОГИ НА ИМУЩЕСТВО</t>
  </si>
  <si>
    <t>Налог на имущество физических лиц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</si>
  <si>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</si>
  <si>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</si>
  <si>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Транспортный налог</t>
  </si>
  <si>
    <t>Транспортный налог с организаций</t>
  </si>
  <si>
    <t>Транспортный налог с организаций (сумма платежа (перерасчеты, недоимка и задолженность по соответствующему платежу, в том числе по отмененному)</t>
  </si>
  <si>
    <t>Транспортный налог с физических лиц</t>
  </si>
  <si>
    <t>Транспортный налог с физических лиц (сумма платежа (перерасчеты, недоимка и задолженность по соответствующему платежу, в том числе по отмененному)</t>
  </si>
  <si>
    <t>Земельный налог</t>
  </si>
  <si>
    <t>Земельный налог с организаций</t>
  </si>
  <si>
    <t>Земельный налог с организаций, обладающих земельным участком, расположенным в границах городских поселений</t>
  </si>
  <si>
    <t>Земельный налог с физических лиц</t>
  </si>
  <si>
    <t>Земельный налог с физических лиц, обладающих земельным участком, расположенным в границах городских поселений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</si>
  <si>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</si>
  <si>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</si>
  <si>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</si>
  <si>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</si>
  <si>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</si>
  <si>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</si>
  <si>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</si>
  <si>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000 11105013130000120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</si>
  <si>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</si>
  <si>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Доходы от сдачи в аренду имущества, составляющего казну городских поселений (за исключением земельных участков)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</si>
  <si>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</si>
  <si>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городских поселений, и на землях или земельных участках, государственная собственность на которые не разграничена</t>
  </si>
  <si>
    <t>ДОХОДЫ ОТ ОКАЗАНИЯ ПЛАТНЫХ УСЛУГ И КОМПЕНСАЦИИ ЗАТРАТ ГОСУДАРСТВА</t>
  </si>
  <si>
    <t>Доходы от компенсации затрат государства</t>
  </si>
  <si>
    <t>Прочие доходы от компенсации затрат государства</t>
  </si>
  <si>
    <t>Прочие доходы от компенсации затрат бюджетов городских поселений</t>
  </si>
  <si>
    <t>ДОХОДЫ ОТ ПРОДАЖИ МАТЕРИАЛЬНЫХ И НЕМАТЕРИАЛЬНЫХ АКТИВОВ</t>
  </si>
  <si>
    <t>Доходы от продажи земельных участков, находящихся в государственной и муниципальной собственности</t>
  </si>
  <si>
    <t>Доходы от продажи земельных участков, государственная собственность на которые не разграничена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</si>
  <si>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</si>
  <si>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ШТРАФЫ, САНКЦИИ, ВОЗМЕЩЕНИЕ УЩЕРБА</t>
  </si>
  <si>
    <t>Административные штрафы, установленные законами субъектов Российской Федерации об административных правонарушениях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</si>
  <si>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</si>
  <si>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</si>
  <si>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</si>
  <si>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Дотации бюджетам бюджетной системы Российской Федерации</t>
  </si>
  <si>
    <t>Дотации на выравнивание бюджетной обеспеченности</t>
  </si>
  <si>
    <t>Дотации бюджетам городских поселений на выравнивание бюджетной обеспеченности</t>
  </si>
  <si>
    <t>Дотации бюджетам на поддержку мер по обеспечению сбалансированности бюджетов</t>
  </si>
  <si>
    <t>Дотации бюджетам городских поселений на поддержку мер по обеспечению сбалансированности бюджетов</t>
  </si>
  <si>
    <t>Субвенции бюджетам бюджетной системы Российской Федерации</t>
  </si>
  <si>
    <t>Субвенции местным бюджетам на выполнение передаваемых полномочий субъектов Российской Федерации</t>
  </si>
  <si>
    <t>Субвенции бюджетам городских поселений на выполнение передаваемых полномочий субъектов Российской Федерации</t>
  </si>
  <si>
    <t>Субвенции бюджетам на осуществление первичного воинского учета на территориях, где отсутствуют военные комиссариаты</t>
  </si>
  <si>
    <t>Субвенции бюджетам городских поселений на осуществление первичного воинского учета на территориях, где отсутствуют военные комиссариаты</t>
  </si>
  <si>
    <t>Иные межбюджетные трансферты</t>
  </si>
  <si>
    <t>Прочие межбюджетные трансферты, передаваемые бюджетам</t>
  </si>
  <si>
    <t>Прочие межбюджетные трансферты, передаваемые бюджетам городских поселений</t>
  </si>
  <si>
    <t>ВОЗВРАТ ОСТАТКОВ СУБСИДИЙ, СУБВЕНЦИЙ И ИНЫХ МЕЖБЮДЖЕТНЫХ ТРАНСФЕРТОВ, ИМЕЮЩИХ ЦЕЛЕВОЕ НАЗНАЧЕНИЕ, ПРОШЛЫХ ЛЕТ</t>
  </si>
  <si>
    <t>Возврат остатков субсидий, субвенций и иных межбюджетных трансфертов, имеющих целевое назначение, прошлых лет из бюджетов городских поселений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</si>
  <si>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поселений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</si>
  <si>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</si>
  <si>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</si>
  <si>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</si>
  <si>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</si>
  <si>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</si>
  <si>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</si>
  <si>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</si>
  <si>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</si>
  <si>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государственных (муниципальных) органов</t>
  </si>
  <si>
    <t>Фонд оплаты труда государственных (муниципальных) органов</t>
  </si>
  <si>
    <t>Иные выплаты персоналу государственных (муниципальных) органов, за исключением фонда оплаты труда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</si>
  <si>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</si>
  <si>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Закупка товаров, работ и услуг для обеспечения государственных (муниципальных) нужд</t>
  </si>
  <si>
    <t>Иные закупки товаров, работ и услуг для обеспечения государственных (муниципальных) нужд</t>
  </si>
  <si>
    <t>Прочая закупка товаров, работ и услуг</t>
  </si>
  <si>
    <t>Закупка энергетических ресурсов</t>
  </si>
  <si>
    <t>Межбюджетные трансферты</t>
  </si>
  <si>
    <t>Иные бюджетные ассигнования</t>
  </si>
  <si>
    <t>Исполнение судебных актов</t>
  </si>
  <si>
    <t>Исполнение судебных актов Российской Федерации и мировых соглашений по возмещению причиненного вреда</t>
  </si>
  <si>
    <t>Уплата налогов, сборов и иных платежей</t>
  </si>
  <si>
    <t>Уплата налога на имущество организаций и земельного налога</t>
  </si>
  <si>
    <t>Уплата прочих налогов, сборов</t>
  </si>
  <si>
    <t>Уплата иных платежей</t>
  </si>
  <si>
    <t>Резервные средства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</si>
  <si>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</si>
  <si>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</si>
  <si>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Резервные фонды</t>
  </si>
  <si>
    <t>Другие общегосударственные вопросы</t>
  </si>
  <si>
    <t>НАЦИОНАЛЬНАЯ ОБОРОНА</t>
  </si>
  <si>
    <t>Мобилизационная и вневойсковая подготовка</t>
  </si>
  <si>
    <t>НАЦИОНАЛЬНАЯ БЕЗОПАСНОСТЬ И ПРАВООХРАНИТЕЛЬНАЯ ДЕЯТЕЛЬНОСТЬ</t>
  </si>
  <si>
    <t>НАЦИОНАЛЬНАЯ ЭКОНОМИКА</t>
  </si>
  <si>
    <t>Дорожное хозяйство (дорожные фонды)</t>
  </si>
  <si>
    <t>Другие вопросы в области национальной экономики</t>
  </si>
  <si>
    <t>ЖИЛИЩНО-КОММУНАЛЬНОЕ ХОЗЯЙСТВО</t>
  </si>
  <si>
    <t>Закупка товаров, работ, услуг в целях капитального ремонта государственного (муниципального) имущества</t>
  </si>
  <si>
    <t>Капитальные вложения в объекты государственной (муниципальной) собственности</t>
  </si>
  <si>
    <t>Бюджетные инвестиции</t>
  </si>
  <si>
    <t>Бюджетные инвестиции на приобретение объектов недвижимого имущества в государственную (муниципальную) собственность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</si>
  <si>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</si>
  <si>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</si>
  <si>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>Жилищное хозяйство</t>
  </si>
  <si>
    <t>Коммунальное хозяйство</t>
  </si>
  <si>
    <t>Благоустройство</t>
  </si>
  <si>
    <t>ОБРАЗОВАНИЕ</t>
  </si>
  <si>
    <t>Профессиональная подготовка, переподготовка и повышение квалификации</t>
  </si>
  <si>
    <t>КУЛЬТУРА, КИНЕМАТОГРАФИЯ</t>
  </si>
  <si>
    <t>Предоставление субсидий бюджетным, автономным учреждениям и иным некоммерческим организациям</t>
  </si>
  <si>
    <t>Субсидии бюджетным учреждениям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</si>
  <si>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</si>
  <si>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Субсидии бюджетным учреждениям на иные цели</t>
  </si>
  <si>
    <t>Культура</t>
  </si>
  <si>
    <t>СОЦИАЛЬНАЯ ПОЛИТИКА</t>
  </si>
  <si>
    <t>Социальное обеспечение и иные выплаты населению</t>
  </si>
  <si>
    <t>Публичные нормативные социальные выплаты гражданам</t>
  </si>
  <si>
    <t>Иные пенсии, социальные доплаты к пенсиям</t>
  </si>
  <si>
    <t>Пенсионное обеспечение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</si>
  <si>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</si>
  <si>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</si>
  <si>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</si>
  <si>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</si>
  <si>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</si>
  <si>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</si>
  <si>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</si>
  <si>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</si>
  <si>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</si>
  <si>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</si>
  <si>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</si>
  <si>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</si>
  <si>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</si>
  <si>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</si>
  <si>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</si>
  <si>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710</t>
  </si>
  <si>
    <t>Увеличение прочих остатков денежных средств бюджетов</t>
  </si>
  <si>
    <t>Увеличение прочих остатков денежных средств бюджетов городских поселений</t>
  </si>
  <si>
    <t>720</t>
  </si>
  <si>
    <t>Уменьшение прочих остатков денежных средств бюджетов городских поселений</t>
  </si>
  <si>
    <t>"________"    _______________  200___  г.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</si>
  <si>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</si>
  <si>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</si>
  <si>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</si>
  <si>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</si>
  <si>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</si>
  <si>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</si>
  <si>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</si>
  <si>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</si>
  <si>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</si>
  <si>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</si>
  <si>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</si>
  <si>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</si>
  <si>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</si>
  <si>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</si>
  <si>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c:\243\117Y01.txt</t>
  </si>
  <si>
    <t>Доходы/EXPORT_SRC_CODE</t>
  </si>
  <si>
    <t>Доходы/PERIOD</t>
  </si>
  <si>
    <r>
      <t xml:space="preserve">Периодичность: </t>
    </r>
    <r>
      <rPr>
        <u/>
        <sz val="12"/>
        <rFont val="Arial Cyr"/>
      </rPr>
      <t>годовая</t>
    </r>
  </si>
  <si>
    <t>000 10100000000000000</t>
  </si>
  <si>
    <t>000 10102000010000110</t>
  </si>
  <si>
    <t>000 10102010010000110</t>
  </si>
  <si>
    <t>000 21960010130000150</t>
  </si>
  <si>
    <t>000 21900000130000150</t>
  </si>
  <si>
    <t>000 21900000000000000</t>
  </si>
  <si>
    <t>000 20249999130000150</t>
  </si>
  <si>
    <t>000 20249999000000150</t>
  </si>
  <si>
    <t>000 20240000000000150</t>
  </si>
  <si>
    <t>000 20235118130000150</t>
  </si>
  <si>
    <t>000 20235118000000150</t>
  </si>
  <si>
    <t>000 20230024130000150</t>
  </si>
  <si>
    <t>000 20230024000000150</t>
  </si>
  <si>
    <t>000 20230000000000150</t>
  </si>
  <si>
    <t>000 20215002130000150</t>
  </si>
  <si>
    <t>000 20215002000000150</t>
  </si>
  <si>
    <t>000 20215001130000150</t>
  </si>
  <si>
    <t>000 20215001000000150</t>
  </si>
  <si>
    <t>000 20210000000000150</t>
  </si>
  <si>
    <t>000 20200000000000000</t>
  </si>
  <si>
    <t>000 20000000000000000</t>
  </si>
  <si>
    <t>000 10102010011000110</t>
  </si>
  <si>
    <t>000 10102010013000110</t>
  </si>
  <si>
    <t>000 10102030010000110</t>
  </si>
  <si>
    <t>000 10102030011000110</t>
  </si>
  <si>
    <t>000 10503010013000110</t>
  </si>
  <si>
    <t>000 10600000000000000</t>
  </si>
  <si>
    <t>000 10601000000000110</t>
  </si>
  <si>
    <t>000 10503010010000110</t>
  </si>
  <si>
    <t>000 10500000000000000</t>
  </si>
  <si>
    <t>000 10503000010000110</t>
  </si>
  <si>
    <t>000 10601030130000110</t>
  </si>
  <si>
    <t>000 10601030131000110</t>
  </si>
  <si>
    <t>000 10604000020000110</t>
  </si>
  <si>
    <t>000 10604011020000110</t>
  </si>
  <si>
    <t>000 10604011021000110</t>
  </si>
  <si>
    <t>000 10604012020000110</t>
  </si>
  <si>
    <t>000 10604012021000110</t>
  </si>
  <si>
    <t>000 10606000000000110</t>
  </si>
  <si>
    <t>000 10606030000000110</t>
  </si>
  <si>
    <t>000 11105070000000120</t>
  </si>
  <si>
    <t>000 11105075130000120</t>
  </si>
  <si>
    <t>000 11602020020000140</t>
  </si>
  <si>
    <t>000 11602000020000140</t>
  </si>
  <si>
    <t>000 11600000000000000</t>
  </si>
  <si>
    <t>000 11406013130000430</t>
  </si>
  <si>
    <t>000 11406010000000430</t>
  </si>
  <si>
    <t>000 11406000000000430</t>
  </si>
  <si>
    <t>000 11400000000000000</t>
  </si>
  <si>
    <t>000 11302995130000130</t>
  </si>
  <si>
    <t>000 11302990000000130</t>
  </si>
  <si>
    <t>000 11302000000000130</t>
  </si>
  <si>
    <t>000 11300000000000000</t>
  </si>
  <si>
    <t>000 11109080130000120</t>
  </si>
  <si>
    <t>000 11109000000000120</t>
  </si>
  <si>
    <t>000 10606043130000110</t>
  </si>
  <si>
    <t>000 10606040000000110</t>
  </si>
  <si>
    <t>000 10606033130000110</t>
  </si>
  <si>
    <t xml:space="preserve">951 0000 0000000000 000 </t>
  </si>
  <si>
    <t xml:space="preserve">951 0100 0000000000 000 </t>
  </si>
  <si>
    <t xml:space="preserve">951 0104 0000000000 000 </t>
  </si>
  <si>
    <t>Муниципальная программа Углеродовского городского поселения «Управление муниципальными финансами»</t>
  </si>
  <si>
    <t xml:space="preserve">951 0104 0100000000 000 </t>
  </si>
  <si>
    <t>Подпрограмма« Нормативно-методическое обеспечение и организация бюджетного процесса»</t>
  </si>
  <si>
    <t xml:space="preserve">951 0104 0120000000 000 </t>
  </si>
  <si>
    <t>Расходы на выплаты по оплате труда работников органа местного самоуправления Углеродовского городского поселения в рамках подпрограммы «Нормативно-методическое обеспечение и организация бюджетного процесса» муниципальной программы Углеродовского городского поселения «Управление муниципальными финансами»</t>
  </si>
  <si>
    <t xml:space="preserve">951 0104 0120000110 000 </t>
  </si>
  <si>
    <t xml:space="preserve">951 0104 0120000110 100 </t>
  </si>
  <si>
    <t xml:space="preserve">951 0104 0120000110 120 </t>
  </si>
  <si>
    <t xml:space="preserve">951 0104 0120000110 121 </t>
  </si>
  <si>
    <t xml:space="preserve">951 0104 0120000110 122 </t>
  </si>
  <si>
    <t xml:space="preserve">951 0104 0120000110 129 </t>
  </si>
  <si>
    <t>Расходы на обеспечение функций органа местного самоуправления Углеродовского городского поселения в рамках подпрограммы «Нормативно-методическое обеспечение и организация бюджетного процесса» муниципальной программы Углеродовского городского поселения «Управление муниципальными финансами»</t>
  </si>
  <si>
    <t xml:space="preserve">951 0104 0120000190 000 </t>
  </si>
  <si>
    <t xml:space="preserve">951 0104 0120000190 200 </t>
  </si>
  <si>
    <t xml:space="preserve">951 0104 0120000190 240 </t>
  </si>
  <si>
    <t xml:space="preserve">951 0104 0120000190 244 </t>
  </si>
  <si>
    <t xml:space="preserve">951 0104 0120000190 247 </t>
  </si>
  <si>
    <t>Непрограммные расходы органа местного самоуправления Углеродовского городского поселения</t>
  </si>
  <si>
    <t xml:space="preserve">951 0104 9900000000 000 </t>
  </si>
  <si>
    <t>Иные непрограммные расходы</t>
  </si>
  <si>
    <t xml:space="preserve">951 0104 9990000000 000 </t>
  </si>
  <si>
    <t>Расходы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 по иным непрограммным расходам в рамках непрограммных расходов органа местного самоуправления Углеродовского городского поселения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</si>
  <si>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</si>
  <si>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</si>
  <si>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</si>
  <si>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</si>
  <si>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 xml:space="preserve">951 0106 0000000000 000 </t>
  </si>
  <si>
    <t xml:space="preserve">951 0106 9900000000 000 </t>
  </si>
  <si>
    <t xml:space="preserve">951 0106 9990000000 000 </t>
  </si>
  <si>
    <t xml:space="preserve">951 0106 9990085010 000 </t>
  </si>
  <si>
    <t xml:space="preserve">951 0106 9990085010 500 </t>
  </si>
  <si>
    <t xml:space="preserve">951 0106 9990085010 540 </t>
  </si>
  <si>
    <t xml:space="preserve">951 0111 0000000000 000 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</si>
  <si>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</si>
  <si>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</si>
  <si>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</si>
  <si>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Углеродовского городского поселения на финансовое обеспечение непредвиденных расходов в рамках непрограммных расходов органа местного самоуправления Углеродовского городского поселения</t>
  </si>
  <si>
    <t xml:space="preserve">951 0111 9910090300 000 </t>
  </si>
  <si>
    <t xml:space="preserve">951 0111 9910090300 800 </t>
  </si>
  <si>
    <t xml:space="preserve">951 0111 9910090300 870 </t>
  </si>
  <si>
    <t xml:space="preserve">951 0113 0000000000 000 </t>
  </si>
  <si>
    <t xml:space="preserve">951 0113 0100000000 000 </t>
  </si>
  <si>
    <t xml:space="preserve">951 0113 0120000000 000 </t>
  </si>
  <si>
    <t>Взносы в Ассоциацию «Совет муниципальных образований Ростовской области» в рамках подпрограммы «Нормативно-методическое обеспечение и организация бюджетного процесса» муниципальной программы Углеродовского городского поселения «Управление муниципальными финансами»</t>
  </si>
  <si>
    <t xml:space="preserve">951 0113 0120020130 000 </t>
  </si>
  <si>
    <t xml:space="preserve">951 0113 0120020130 800 </t>
  </si>
  <si>
    <t xml:space="preserve">951 0113 0120020130 850 </t>
  </si>
  <si>
    <t xml:space="preserve">951 0113 0120020130 853 </t>
  </si>
  <si>
    <t>Реализация направления расходов в рамках подпрограммы «Нормативно-методическое обеспечение и организация бюджетного процесса» муниципальной программы Углеродовского городского поселения "Управление муниципальными финансами"</t>
  </si>
  <si>
    <t xml:space="preserve">951 0113 0120099990 000 </t>
  </si>
  <si>
    <t xml:space="preserve">951 0113 0120099990 800 </t>
  </si>
  <si>
    <t xml:space="preserve">951 0113 0120099990 850 </t>
  </si>
  <si>
    <t xml:space="preserve">951 0113 0120099990 851 </t>
  </si>
  <si>
    <t xml:space="preserve">951 0113 0120099990 852 </t>
  </si>
  <si>
    <t xml:space="preserve">951 0113 0120099990 853 </t>
  </si>
  <si>
    <t>Муниципальная программа Углеродовского городского поселения «Муниципальная политика»</t>
  </si>
  <si>
    <t xml:space="preserve">951 0113 0600000000 000 </t>
  </si>
  <si>
    <t>Подпрограмма «Обеспечение реализации муниципальной программы Углеродовского городского поселения  «Муниципальная политика»</t>
  </si>
  <si>
    <t xml:space="preserve">951 0113 0620000000 000 </t>
  </si>
  <si>
    <t xml:space="preserve">951 0113 0620020220 000 </t>
  </si>
  <si>
    <t xml:space="preserve">951 0113 0620020220 200 </t>
  </si>
  <si>
    <t xml:space="preserve">951 0113 0620020220 240 </t>
  </si>
  <si>
    <t xml:space="preserve">951 0113 0620020220 244 </t>
  </si>
  <si>
    <t xml:space="preserve">951 0113 0800000000 000 </t>
  </si>
  <si>
    <t xml:space="preserve">951 0113 0820000000 000 </t>
  </si>
  <si>
    <t xml:space="preserve">951 0113 0820023080 000 </t>
  </si>
  <si>
    <t xml:space="preserve">951 0113 0820023080 200 </t>
  </si>
  <si>
    <t xml:space="preserve">951 0113 0820023080 240 </t>
  </si>
  <si>
    <t xml:space="preserve">951 0113 0820023080 244 </t>
  </si>
  <si>
    <t xml:space="preserve">951 0113 9900000000 000 </t>
  </si>
  <si>
    <t xml:space="preserve">951 0113 9990000000 000 </t>
  </si>
  <si>
    <t xml:space="preserve">951 0113 9990020260 000 </t>
  </si>
  <si>
    <t xml:space="preserve">951 0113 9990020260 200 </t>
  </si>
  <si>
    <t xml:space="preserve">951 0113 9990020260 240 </t>
  </si>
  <si>
    <t xml:space="preserve">951 0113 9990020260 244 </t>
  </si>
  <si>
    <t>Исполнение судебных актов, предусматривающих обращение взыскания на средства бюджета Углеродовского городского поселения по иным непрограммным расходам в рамках непрограммных расходов органов местного самоуправления Углеродовского городского поселения</t>
  </si>
  <si>
    <t xml:space="preserve">951 0113 9990090120 000 </t>
  </si>
  <si>
    <t xml:space="preserve">951 0113 9990090120 800 </t>
  </si>
  <si>
    <t xml:space="preserve">951 0113 9990090120 830 </t>
  </si>
  <si>
    <t xml:space="preserve">951 0113 9990090120 831 </t>
  </si>
  <si>
    <t xml:space="preserve">951 0200 0000000000 000 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</si>
  <si>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</si>
  <si>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</si>
  <si>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</si>
  <si>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на территориях, где отсутствуют военные комиссариаты по иным непрограммным расходам в рамках непрограммных расходов органа местного самоуправления Углеродовского городского поселения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</si>
  <si>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</si>
  <si>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</si>
  <si>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</si>
  <si>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</si>
  <si>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</si>
  <si>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 xml:space="preserve">951 0203 9990051180 200 </t>
  </si>
  <si>
    <t xml:space="preserve">951 0203 9990051180 240 </t>
  </si>
  <si>
    <t xml:space="preserve">951 0203 9990051180 244 </t>
  </si>
  <si>
    <t xml:space="preserve">951 0300 0000000000 000 </t>
  </si>
  <si>
    <t>Муниципальная программа Углеродовского городского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</si>
  <si>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951 0310 0300000000 000 </t>
  </si>
  <si>
    <t>Подпрограмма «Пожарная безопасность»</t>
  </si>
  <si>
    <t xml:space="preserve">951 0310 0310000000 000 </t>
  </si>
  <si>
    <t>Мероприятия по повышению уровня пожарной безопасности населения и территории поселения в рамках подпрограммы «Пожарная безопасность» муниципальной программы Углеродовского городского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</si>
  <si>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951 0310 0310020020 000 </t>
  </si>
  <si>
    <t xml:space="preserve">951 0310 0310020020 200 </t>
  </si>
  <si>
    <t xml:space="preserve">951 0310 0310020020 240 </t>
  </si>
  <si>
    <t xml:space="preserve">951 0310 0310020020 244 </t>
  </si>
  <si>
    <t>Подпрограмма «Защита от чрезвычайных ситуаций»</t>
  </si>
  <si>
    <t xml:space="preserve">951 0310 0320000000 000 </t>
  </si>
  <si>
    <t>Межбюджетные трансферты, перечисляемые из бюджета поселения бюджету Красносулинского района и направляемые на финансирование расходов, связанных с передачей осуществления части полномочий органа местного самоуправления поселения органам местного самоуправления муниципального образования «Красносулинский район» в рамках подпрограммы «Защита от чрезвычайных ситуаций » муниципальной программы Углеродовского городского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</si>
  <si>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951 0310 0320085010 000 </t>
  </si>
  <si>
    <t xml:space="preserve">951 0310 0320085010 500 </t>
  </si>
  <si>
    <t xml:space="preserve">951 0310 0320085010 540 </t>
  </si>
  <si>
    <t xml:space="preserve">951 0400 0000000000 000 </t>
  </si>
  <si>
    <t xml:space="preserve">951 0409 0000000000 000 </t>
  </si>
  <si>
    <t>Муниципальная программа Углеродовского городского поселения «Развитие транспортной системы»</t>
  </si>
  <si>
    <t xml:space="preserve">951 0409 0400000000 000 </t>
  </si>
  <si>
    <t>Подпрограмма «Развитие транспортной инфраструктуры Углеродовского городского поселения»</t>
  </si>
  <si>
    <t xml:space="preserve">951 0409 0410000000 000 </t>
  </si>
  <si>
    <t>Мероприятия по ремонту и  содержанию автомобильных дорог общего пользования местного значения в рамках подпрограммы «Развитие транспортной инфраструктуры Углеродовского городского поселения»  муниципальной программы Углеродовского городского поселения «Развитие транспортной системы»</t>
  </si>
  <si>
    <t xml:space="preserve">951 0409 0410020070 000 </t>
  </si>
  <si>
    <t xml:space="preserve">951 0409 0410020070 200 </t>
  </si>
  <si>
    <t xml:space="preserve">951 0409 0410020070 240 </t>
  </si>
  <si>
    <t xml:space="preserve">951 0409 0410020070 244 </t>
  </si>
  <si>
    <t>Подпрограмма «Повышение безопасности дорожного движения на территории Углеродовского городского поселения»</t>
  </si>
  <si>
    <t xml:space="preserve">951 0409 0420000000 000 </t>
  </si>
  <si>
    <t>Мероприятия по организации дорожного движения в рамках подпрограммы «Повышение безопасности дорожного движения на территории Углеродовского городского поселения» муниципальной программы Углеродовского городского поселения «Развитие транспортной системы»</t>
  </si>
  <si>
    <t xml:space="preserve">951 0409 0420020010 000 </t>
  </si>
  <si>
    <t xml:space="preserve">951 0409 0420020010 200 </t>
  </si>
  <si>
    <t xml:space="preserve">951 0409 0420020010 240 </t>
  </si>
  <si>
    <t xml:space="preserve">951 0409 0420020010 244 </t>
  </si>
  <si>
    <t xml:space="preserve">951 0412 0000000000 000 </t>
  </si>
  <si>
    <t xml:space="preserve">951 0412 9900000000 000 </t>
  </si>
  <si>
    <t xml:space="preserve">951 0412 9990000000 000 </t>
  </si>
  <si>
    <t>Мероприятия по формированию земельных участков и оформлению их в муниципальную собственность по иным непрограммным расходам в рамках непрограммных расходов органа местного самоуправления Углеродовского городского поселения</t>
  </si>
  <si>
    <t xml:space="preserve">951 0412 9990020340 000 </t>
  </si>
  <si>
    <t xml:space="preserve">951 0412 9990020340 200 </t>
  </si>
  <si>
    <t xml:space="preserve">951 0412 9990020340 240 </t>
  </si>
  <si>
    <t xml:space="preserve">951 0412 9990020340 244 </t>
  </si>
  <si>
    <t xml:space="preserve">951 0500 0000000000 000 </t>
  </si>
  <si>
    <t xml:space="preserve">951 0501 0000000000 000 </t>
  </si>
  <si>
    <t>Муниципальная программа Углеродовского городского поселения «Благоустройство территории и жилищно-коммунальное хозяйство»</t>
  </si>
  <si>
    <t xml:space="preserve">951 0501 0500000000 000 </t>
  </si>
  <si>
    <t>Подпрограмма «Развитие жилищно-коммунального хозяйства Углеродовского городского поселения»</t>
  </si>
  <si>
    <t xml:space="preserve">951 0501 0530000000 000 </t>
  </si>
  <si>
    <t xml:space="preserve">951 0501 0530020210 000 </t>
  </si>
  <si>
    <t xml:space="preserve">951 0501 0530020210 200 </t>
  </si>
  <si>
    <t xml:space="preserve">951 0501 0530020210 240 </t>
  </si>
  <si>
    <t xml:space="preserve">951 0501 0530020210 244 </t>
  </si>
  <si>
    <t>Муниципальная программа Углеродовского городского поселения «Обеспечение доступным и комфортным жильем населения  Углеродовского городского поселения»</t>
  </si>
  <si>
    <t xml:space="preserve">951 0501 0700000000 000 </t>
  </si>
  <si>
    <t>Подпрограмма «Оказание мер государственной поддержки в улучшении жилищных условий отдельным категориям граждан»</t>
  </si>
  <si>
    <t xml:space="preserve">951 0501 0710000000 000 </t>
  </si>
  <si>
    <t xml:space="preserve">951 0501 0710020210 000 </t>
  </si>
  <si>
    <t xml:space="preserve">951 0501 0710020210 200 </t>
  </si>
  <si>
    <t xml:space="preserve">951 0501 0710020210 240 </t>
  </si>
  <si>
    <t xml:space="preserve">951 0501 0710020210 244 </t>
  </si>
  <si>
    <t xml:space="preserve">951 0501 07100S3160 000 </t>
  </si>
  <si>
    <t xml:space="preserve">951 0501 07100S3160 400 </t>
  </si>
  <si>
    <t xml:space="preserve">951 0501 07100S3160 410 </t>
  </si>
  <si>
    <t xml:space="preserve">951 0501 07100S3160 412 </t>
  </si>
  <si>
    <t xml:space="preserve">951 0502 0000000000 000 </t>
  </si>
  <si>
    <t xml:space="preserve">951 0502 0500000000 000 </t>
  </si>
  <si>
    <t xml:space="preserve">951 0502 0530000000 000 </t>
  </si>
  <si>
    <t>Иные мероприятия в сфере коммунвльного хозяйства в рамках подпрограммы "Развитие жилищно-коммунального хозяйства Углеродовского городского поселения" муниципальной программы Углеродовского городского поселения "Благоустройство территории и жилищно-комммунальное хозяйство"</t>
  </si>
  <si>
    <t xml:space="preserve">951 0502 0530020190 000 </t>
  </si>
  <si>
    <t xml:space="preserve">951 0502 0530020190 200 </t>
  </si>
  <si>
    <t xml:space="preserve">951 0502 0530020190 240 </t>
  </si>
  <si>
    <t xml:space="preserve">951 0502 0530020190 244 </t>
  </si>
  <si>
    <t xml:space="preserve">951 0502 0530085010 000 </t>
  </si>
  <si>
    <t xml:space="preserve">951 0502 0530085010 200 </t>
  </si>
  <si>
    <t xml:space="preserve">951 0502 0530085010 240 </t>
  </si>
  <si>
    <t xml:space="preserve">951 0502 0530085010 243 </t>
  </si>
  <si>
    <t xml:space="preserve">951 0502 05300S3660 000 </t>
  </si>
  <si>
    <t xml:space="preserve">951 0502 05300S3660 800 </t>
  </si>
  <si>
    <t xml:space="preserve">951 0502 05300S3660 810 </t>
  </si>
  <si>
    <t xml:space="preserve">951 0502 05300S3660 811 </t>
  </si>
  <si>
    <t xml:space="preserve">951 0503 0000000000 000 </t>
  </si>
  <si>
    <t xml:space="preserve">951 0503 0500000000 000 </t>
  </si>
  <si>
    <t>Подпрограмма «Содержание уличного освещения Углеродовского городского поселения»</t>
  </si>
  <si>
    <t xml:space="preserve">951 0503 0510000000 000 </t>
  </si>
  <si>
    <t>Мероприятия по организации уличного освещения, содержанию и ремонту объектов уличного освещения в рамках подпрограммы «Содержание уличного освещения Углеродовского городского поселения» муниципальной программы Углеродовского городского поселения «Благоустройство территории и жилищно-коммунальное хозяйство»</t>
  </si>
  <si>
    <t xml:space="preserve">951 0503 0510020120 000 </t>
  </si>
  <si>
    <t xml:space="preserve">951 0503 0510020120 200 </t>
  </si>
  <si>
    <t xml:space="preserve">951 0503 0510020120 240 </t>
  </si>
  <si>
    <t xml:space="preserve">951 0503 0510020120 247 </t>
  </si>
  <si>
    <t>Подпрограмма «Благоустройство территории Углеродовского городского  поселения»</t>
  </si>
  <si>
    <t xml:space="preserve">951 0503 0520000000 000 </t>
  </si>
  <si>
    <t>Мероприятия по содержанию и ремонту объектов благоустройства и мест общего пользования  в рамках подпрограммы «Благоустройство территории Углеродовского городского  поселения» муниципальной программы Углеродовского городского поселения «Благоустройство территории и жилищно-коммунальное хозяйство»</t>
  </si>
  <si>
    <t xml:space="preserve">951 0503 0520020140 000 </t>
  </si>
  <si>
    <t xml:space="preserve">951 0503 0520020140 200 </t>
  </si>
  <si>
    <t xml:space="preserve">951 0503 0520020140 240 </t>
  </si>
  <si>
    <t xml:space="preserve">951 0503 0520020140 244 </t>
  </si>
  <si>
    <t xml:space="preserve">951 0503 0520020240 000 </t>
  </si>
  <si>
    <t xml:space="preserve">951 0503 0520020240 200 </t>
  </si>
  <si>
    <t xml:space="preserve">951 0503 0520020240 240 </t>
  </si>
  <si>
    <t xml:space="preserve">951 0503 0520020240 244 </t>
  </si>
  <si>
    <t xml:space="preserve">951 0700 0000000000 000 </t>
  </si>
  <si>
    <t xml:space="preserve">951 0705 0000000000 000 </t>
  </si>
  <si>
    <t xml:space="preserve">951 0705 0600000000 000 </t>
  </si>
  <si>
    <t>Подпрограмма « Развитие муниципального управления и муниципальной службы в Углеродовском городском поселении, повышение квалификации лиц, занятых в системе местного самоуправления»</t>
  </si>
  <si>
    <t xml:space="preserve">951 0705 0610000000 000 </t>
  </si>
  <si>
    <t>Повышение квалификации лиц, занятых в системе местного самоуправления, замещающих выборные муниципальные должности муниципальных служащих в рамках подпрограммы «Развитие муниципального управления и муниципальной службы в Углеродовском городском поселении, повышение квалификации лиц, занятых в системе местного самоуправления» муниципальной программы Углеродовского городского поселения «Муниципальная политика»</t>
  </si>
  <si>
    <t xml:space="preserve">951 0705 0610020210 000 </t>
  </si>
  <si>
    <t xml:space="preserve">951 0705 0610020210 200 </t>
  </si>
  <si>
    <t xml:space="preserve">951 0705 0610020210 240 </t>
  </si>
  <si>
    <t xml:space="preserve">951 0705 0610020210 244 </t>
  </si>
  <si>
    <t xml:space="preserve">951 0800 0000000000 000 </t>
  </si>
  <si>
    <t xml:space="preserve">951 0801 0000000000 000 </t>
  </si>
  <si>
    <t>Муниципальная программа Углеродовского городского поселения «Развитие культуры, физической культуры и спорта»</t>
  </si>
  <si>
    <t xml:space="preserve">951 0801 0200000000 000 </t>
  </si>
  <si>
    <t>Подпрограмма «Развитие культуры»</t>
  </si>
  <si>
    <t xml:space="preserve">951 0801 0210000000 000 </t>
  </si>
  <si>
    <t>Расходы на обеспечение деятельности (оказание услуг) муниципальных учреждений Углеродовского городского  поселения в рамках подпрограммы «Развитие культуры» муниципальной программы Углеродовского городского поселения «Развитие культуры, физической культуры и спорта»</t>
  </si>
  <si>
    <t xml:space="preserve">951 0801 0210000590 000 </t>
  </si>
  <si>
    <t xml:space="preserve">951 0801 0210000590 600 </t>
  </si>
  <si>
    <t xml:space="preserve">951 0801 0210000590 610 </t>
  </si>
  <si>
    <t xml:space="preserve">951 0801 0210000590 611 </t>
  </si>
  <si>
    <t xml:space="preserve">951 0801 0210071180 000 </t>
  </si>
  <si>
    <t xml:space="preserve">951 0801 0210071180 600 </t>
  </si>
  <si>
    <t xml:space="preserve">951 0801 0210071180 610 </t>
  </si>
  <si>
    <t xml:space="preserve">951 0801 0210071180 612 </t>
  </si>
  <si>
    <t xml:space="preserve">951 1000 0000000000 000 </t>
  </si>
  <si>
    <t xml:space="preserve">951 1001 0000000000 000 </t>
  </si>
  <si>
    <t xml:space="preserve">951 1001 0600000000 000 </t>
  </si>
  <si>
    <t xml:space="preserve">951 1001 0630000000 000 </t>
  </si>
  <si>
    <t>Расходы на социальную поддержку лиц из числа муниципальных служащих Углеродовского городского поселения, имеющих право на получение государственной пенсии за выслугу лет в рамках подпрограммы «Социальная поддержка лиц из числа муниципальных служащих Углеродовского городского поселения, имеющих право на получение государственной пенсии за выслугу лет» муниципальной программы Углеродовского городского поселения «Муниципальная политика"</t>
  </si>
  <si>
    <t xml:space="preserve">951 1001 0630010010 000 </t>
  </si>
  <si>
    <t xml:space="preserve">951 1001 0630010010 300 </t>
  </si>
  <si>
    <t xml:space="preserve">951 1001 0630010010 310 </t>
  </si>
  <si>
    <t xml:space="preserve">951 1001 0630010010 312 </t>
  </si>
  <si>
    <t>Муниципальная программа Углеродовского городского поселения    «Профилактика преступности и нарушений общественного порядка»</t>
  </si>
  <si>
    <t>Подпрограмма «Профилактика  экстремизма и терроризма»</t>
  </si>
  <si>
    <t>на 01 января 2024 год</t>
  </si>
  <si>
    <t xml:space="preserve">Администрация Углеродовского городского поселения </t>
  </si>
  <si>
    <t>000 01 00 00 00 00 0000 000</t>
  </si>
  <si>
    <t>000 01 05 00 00 00 0000 500</t>
  </si>
  <si>
    <t>Увеличение  остатков средств бюджетов</t>
  </si>
  <si>
    <t>Увеличение остатков средств, всего</t>
  </si>
  <si>
    <t>000 01 05 02 01 00  0000 510</t>
  </si>
  <si>
    <t>000 01 05 02 01 13 0000 510</t>
  </si>
  <si>
    <t>Уменьшение остатков средств, всего</t>
  </si>
  <si>
    <t>000 01 05 00 00 00 0000 600</t>
  </si>
  <si>
    <t>Увеличение прочих остатков  средств бюджетов</t>
  </si>
  <si>
    <t>000 01 05 02 00 00  0000 510</t>
  </si>
  <si>
    <t>Уменьшение  остатков средств бюджетов</t>
  </si>
  <si>
    <t>Уменьшение прочих остатков  средств бюджетов</t>
  </si>
  <si>
    <t>Уменьшение прочих остатков денежных средств бюджетов</t>
  </si>
  <si>
    <t>000 01 05 02 00 00 0000 600</t>
  </si>
  <si>
    <t>000 01 05 02 01 00 0000 610</t>
  </si>
  <si>
    <t>000 01 05 02 01 13 0000 610</t>
  </si>
  <si>
    <t xml:space="preserve">Иные межбюджетные трансферты, перечисляемые из бюджета поселения бюджету Красносулинского района и направляемые на финансирование расходов, связанных с передачей осуществления части полномочий органа местного самоуправления поселения по внешнему муниципальному контролюпо иным непрограммным расходам в рамках непрограммных расходов органа местного самоуправления Углеродовского городского поселения </t>
  </si>
  <si>
    <t xml:space="preserve">Оценка муниципального имущества, признание прав и регулирование отношений по муниципальной собственности Углеродовского городского поселения по иным непрограммным расходам в рамках непрограммных расходов органов местного самоуправления Углеродовского городского поселения </t>
  </si>
  <si>
    <t>Расходы за счет межбюджетных трансфертов из бюджета района на решение вопросов местного значения в рамках подпрограммы "Развитие жилищно-коммунального хозяйства Углеродовского городского поселения" муниципальной программы Углеродовского городского поселения "Благоустройство территории и жилищно-коммунальное хозяйство"</t>
  </si>
  <si>
    <t xml:space="preserve">Расходы на возмещение предприятиям жилищно-коммунального хозяйства части платы граждан за коммунальные услуги в рамках подпрограммы «Развитие жилищно-коммунального хозяйства Углеродовского городского поселения» муниципальной программы Углеродовского городского поселения «Благоустройство территории и жилищно-коммунальное хозяйство» </t>
  </si>
  <si>
    <t xml:space="preserve">Мероприятия по содержанию объектов благоустройства, санитарной очистке территории в рамках подпрограммы «Благоустройство территории Углеродовского городского поселения» муниципальной программы Углеродовского городского поселения «Благоустройство территории и жилищно-коммунальное хозяйство» </t>
  </si>
  <si>
    <t xml:space="preserve">Подпрограмма «Социальная поддержка лиц из числа муниципальных служащих Углеродовского  городского поселения, имеющих право   на получение государственной пенсии за выслугу лет» </t>
  </si>
  <si>
    <t xml:space="preserve">Расходы за счет средств резервного фонда Правительства Ростовской области в рамках подпрограммы "Развитие культуры" муниципальной программы Углеродовского городского поселения "Развитие культуры, физической культуры и спорта" </t>
  </si>
  <si>
    <t>Официальная публикация нормативно-правовых актов Углеродовского городского поселения, проектов правовых актов Углеродовского городского поселения и иных информационных материалов в средствах массовой информации в рамках подпрограммы «Обеспечение реализации муниципальной программы Углеродовского городского поселения  «Муниципальная политика» муниципальной программы Углеродовского городского поселения «Муниципальная политика»</t>
  </si>
  <si>
    <t>Мероприятия по повышению уровня антитеррористической защищенности населения и информационно-пропагандистское противодействие экстремизму на территории поселения в рамках подпрограммы «Профилактика  экстремизма и терроризма» муниципальной программы  Углеродовского городского поселения    «Профилактика преступности и нарушений общественного порядка»</t>
  </si>
  <si>
    <t>Расходы на уплату взносов на капитальный ремонт общего имущества многоквартирных домов по помещениям, находящимся в собственности Углеродовского городского  поселения в рамках подпрограммы «Развитие жилищно-коммунального хозяйства Углеродовского городского поселения» муниципальной программы Углеродовского городского поселения «Благоустройство территории и жилищно-коммунальное хозяйство»</t>
  </si>
  <si>
    <t xml:space="preserve">Мероприятия на ликвидацию жилищного фонда, признанного аварийным и подлежащим сносу, включая разработку проектно-сметной документации и проведение достоверных сметных нормативов в рамках подпрограммы  «Оказание мер государственной поддержки в улучшении жилищных условий отдельным категориям граждан» муниципальной программы  Углеродовского городского поселения  «Обеспечение доступным и комфортным жильем населения Углеродовского городского поселения» </t>
  </si>
  <si>
    <t>Расходы на обеспечение мероприятий по переселению граждан из многоквартирного аварийного жилищного фонда, признанного непригодным для проживания, аварийным и подлежащим сносу или реконструкции, в рамках подпрограммы «Оказание мер государственной поддержки в улучшении жилищных условий отдельным категориям граждан» муниципальной программы Углеродовского городского поселения «Обеспечение доступным и комфортным жильем населения  Углеродовского городского поселения»</t>
  </si>
  <si>
    <t>Защита населения и территории от чрезвычайных ситуаций природного и техногенного характера, пожарной безопасности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</si>
</sst>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15">
    <font>
      <sz val="10"/>
      <name val="Arial"/>
    </font>
    <font>
      <b/>
      <sz val="11"/>
      <name val="Arial Cyr"/>
    </font>
    <font>
      <sz val="8"/>
      <name val="Arial Cyr"/>
    </font>
    <font>
      <b/>
      <sz val="12"/>
      <name val="Arial Cyr"/>
    </font>
    <font>
      <sz val="12"/>
      <name val="Arial Cyr"/>
    </font>
    <font>
      <u/>
      <sz val="12"/>
      <name val="Arial Cyr"/>
    </font>
    <font>
      <b/>
      <sz val="12"/>
      <name val="Arial Cyr"/>
      <charset val="204"/>
    </font>
    <font>
      <sz val="12"/>
      <name val="Arial"/>
      <family val="2"/>
      <charset val="204"/>
    </font>
    <font>
      <sz val="14"/>
      <name val="Arial Cyr"/>
    </font>
    <font>
      <sz val="14"/>
      <name val="Arial"/>
      <family val="2"/>
      <charset val="204"/>
    </font>
    <font>
      <b/>
      <sz val="14"/>
      <name val="Arial Cyr"/>
    </font>
    <font>
      <b/>
      <sz val="14"/>
      <name val="Arial Cyr"/>
      <charset val="204"/>
    </font>
    <font>
      <sz val="14"/>
      <name val="Arial Cyr"/>
      <charset val="204"/>
    </font>
    <font>
      <sz val="11"/>
      <name val="Arial Cyr"/>
    </font>
    <font>
      <sz val="12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1">
    <xf numFmtId="0" fontId="0" fillId="0" borderId="0" xfId="0"/>
    <xf numFmtId="0" fontId="2" fillId="0" borderId="0" xfId="0" applyFont="1" applyBorder="1" applyAlignment="1" applyProtection="1"/>
    <xf numFmtId="0" fontId="2" fillId="0" borderId="32" xfId="0" applyFont="1" applyBorder="1" applyAlignment="1" applyProtection="1">
      <alignment horizontal="left"/>
    </xf>
    <xf numFmtId="0" fontId="2" fillId="0" borderId="33" xfId="0" applyFont="1" applyBorder="1" applyAlignment="1" applyProtection="1">
      <alignment horizontal="center"/>
    </xf>
    <xf numFmtId="49" fontId="2" fillId="0" borderId="33" xfId="0" applyNumberFormat="1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right"/>
    </xf>
    <xf numFmtId="0" fontId="4" fillId="0" borderId="1" xfId="0" applyFont="1" applyBorder="1" applyAlignment="1" applyProtection="1">
      <alignment horizontal="center"/>
    </xf>
    <xf numFmtId="0" fontId="4" fillId="0" borderId="0" xfId="0" applyFont="1" applyBorder="1" applyAlignment="1" applyProtection="1">
      <alignment horizontal="left"/>
    </xf>
    <xf numFmtId="49" fontId="4" fillId="0" borderId="0" xfId="0" applyNumberFormat="1" applyFont="1" applyBorder="1" applyAlignment="1" applyProtection="1">
      <alignment horizontal="right"/>
    </xf>
    <xf numFmtId="49" fontId="4" fillId="0" borderId="2" xfId="0" applyNumberFormat="1" applyFont="1" applyBorder="1" applyAlignment="1" applyProtection="1">
      <alignment horizontal="centerContinuous"/>
    </xf>
    <xf numFmtId="164" fontId="4" fillId="0" borderId="3" xfId="0" applyNumberFormat="1" applyFont="1" applyBorder="1" applyAlignment="1" applyProtection="1">
      <alignment horizontal="center"/>
    </xf>
    <xf numFmtId="49" fontId="4" fillId="0" borderId="0" xfId="0" applyNumberFormat="1" applyFont="1" applyBorder="1" applyAlignment="1" applyProtection="1"/>
    <xf numFmtId="49" fontId="4" fillId="0" borderId="4" xfId="0" applyNumberFormat="1" applyFont="1" applyBorder="1" applyAlignment="1" applyProtection="1">
      <alignment horizontal="center"/>
    </xf>
    <xf numFmtId="49" fontId="4" fillId="0" borderId="3" xfId="0" applyNumberFormat="1" applyFont="1" applyBorder="1" applyAlignment="1" applyProtection="1">
      <alignment horizontal="center"/>
    </xf>
    <xf numFmtId="49" fontId="4" fillId="0" borderId="4" xfId="0" applyNumberFormat="1" applyFont="1" applyBorder="1" applyAlignment="1" applyProtection="1">
      <alignment horizontal="centerContinuous"/>
    </xf>
    <xf numFmtId="49" fontId="4" fillId="0" borderId="0" xfId="0" applyNumberFormat="1" applyFont="1" applyBorder="1" applyAlignment="1" applyProtection="1">
      <alignment horizontal="left"/>
    </xf>
    <xf numFmtId="49" fontId="4" fillId="0" borderId="7" xfId="0" applyNumberFormat="1" applyFont="1" applyBorder="1" applyAlignment="1" applyProtection="1">
      <alignment horizontal="centerContinuous"/>
    </xf>
    <xf numFmtId="0" fontId="3" fillId="0" borderId="0" xfId="0" applyFont="1" applyBorder="1" applyAlignment="1" applyProtection="1">
      <alignment horizontal="center"/>
    </xf>
    <xf numFmtId="0" fontId="3" fillId="0" borderId="0" xfId="0" applyFont="1" applyBorder="1" applyAlignment="1" applyProtection="1"/>
    <xf numFmtId="0" fontId="4" fillId="0" borderId="17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4" fillId="0" borderId="18" xfId="0" applyFont="1" applyBorder="1" applyAlignment="1" applyProtection="1">
      <alignment horizontal="center" vertical="center"/>
    </xf>
    <xf numFmtId="49" fontId="4" fillId="0" borderId="1" xfId="0" applyNumberFormat="1" applyFont="1" applyBorder="1" applyAlignment="1" applyProtection="1">
      <alignment horizontal="center" vertical="center"/>
    </xf>
    <xf numFmtId="49" fontId="4" fillId="0" borderId="19" xfId="0" applyNumberFormat="1" applyFont="1" applyBorder="1" applyAlignment="1" applyProtection="1">
      <alignment horizontal="center" vertical="center"/>
    </xf>
    <xf numFmtId="49" fontId="4" fillId="0" borderId="20" xfId="0" applyNumberFormat="1" applyFont="1" applyBorder="1" applyAlignment="1" applyProtection="1">
      <alignment horizontal="center" vertical="center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3" xfId="0" applyNumberFormat="1" applyFont="1" applyBorder="1" applyAlignment="1" applyProtection="1">
      <alignment horizontal="center"/>
    </xf>
    <xf numFmtId="4" fontId="4" fillId="0" borderId="24" xfId="0" applyNumberFormat="1" applyFont="1" applyBorder="1" applyAlignment="1" applyProtection="1">
      <alignment horizontal="right"/>
    </xf>
    <xf numFmtId="4" fontId="4" fillId="0" borderId="25" xfId="0" applyNumberFormat="1" applyFont="1" applyBorder="1" applyAlignment="1" applyProtection="1">
      <alignment horizontal="right"/>
    </xf>
    <xf numFmtId="49" fontId="4" fillId="0" borderId="26" xfId="0" applyNumberFormat="1" applyFont="1" applyBorder="1" applyAlignment="1" applyProtection="1">
      <alignment horizontal="center" wrapText="1"/>
    </xf>
    <xf numFmtId="49" fontId="4" fillId="0" borderId="27" xfId="0" applyNumberFormat="1" applyFont="1" applyBorder="1" applyAlignment="1" applyProtection="1">
      <alignment horizontal="center"/>
    </xf>
    <xf numFmtId="4" fontId="4" fillId="0" borderId="28" xfId="0" applyNumberFormat="1" applyFont="1" applyBorder="1" applyAlignment="1" applyProtection="1">
      <alignment horizontal="right"/>
    </xf>
    <xf numFmtId="4" fontId="4" fillId="0" borderId="29" xfId="0" applyNumberFormat="1" applyFont="1" applyBorder="1" applyAlignment="1" applyProtection="1">
      <alignment horizontal="right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31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49" fontId="4" fillId="0" borderId="13" xfId="0" applyNumberFormat="1" applyFont="1" applyBorder="1" applyAlignment="1" applyProtection="1">
      <alignment horizontal="left" wrapText="1"/>
    </xf>
    <xf numFmtId="49" fontId="4" fillId="0" borderId="36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left" wrapText="1"/>
    </xf>
    <xf numFmtId="165" fontId="4" fillId="0" borderId="24" xfId="0" applyNumberFormat="1" applyFont="1" applyBorder="1" applyAlignment="1" applyProtection="1">
      <alignment horizontal="left" wrapText="1"/>
    </xf>
    <xf numFmtId="49" fontId="6" fillId="0" borderId="13" xfId="0" applyNumberFormat="1" applyFont="1" applyBorder="1" applyAlignment="1" applyProtection="1">
      <alignment horizontal="left" wrapText="1"/>
    </xf>
    <xf numFmtId="49" fontId="6" fillId="0" borderId="24" xfId="0" applyNumberFormat="1" applyFont="1" applyBorder="1" applyAlignment="1" applyProtection="1">
      <alignment horizontal="left" wrapText="1"/>
    </xf>
    <xf numFmtId="49" fontId="6" fillId="0" borderId="45" xfId="0" applyNumberFormat="1" applyFont="1" applyBorder="1" applyAlignment="1" applyProtection="1">
      <alignment horizontal="left" wrapText="1"/>
    </xf>
    <xf numFmtId="49" fontId="6" fillId="0" borderId="31" xfId="0" applyNumberFormat="1" applyFont="1" applyBorder="1" applyAlignment="1" applyProtection="1">
      <alignment horizontal="center"/>
    </xf>
    <xf numFmtId="4" fontId="4" fillId="0" borderId="15" xfId="0" applyNumberFormat="1" applyFont="1" applyFill="1" applyBorder="1" applyAlignment="1" applyProtection="1">
      <alignment horizontal="right"/>
    </xf>
    <xf numFmtId="0" fontId="7" fillId="0" borderId="0" xfId="0" applyFont="1"/>
    <xf numFmtId="0" fontId="4" fillId="0" borderId="0" xfId="0" applyFont="1" applyBorder="1" applyAlignment="1" applyProtection="1"/>
    <xf numFmtId="0" fontId="4" fillId="0" borderId="35" xfId="0" applyFont="1" applyBorder="1" applyAlignment="1" applyProtection="1">
      <alignment vertical="center" wrapText="1"/>
    </xf>
    <xf numFmtId="49" fontId="4" fillId="0" borderId="35" xfId="0" applyNumberFormat="1" applyFont="1" applyBorder="1" applyAlignment="1" applyProtection="1">
      <alignment horizontal="center" vertical="center" wrapText="1"/>
    </xf>
    <xf numFmtId="49" fontId="4" fillId="0" borderId="13" xfId="0" applyNumberFormat="1" applyFont="1" applyBorder="1" applyAlignment="1" applyProtection="1">
      <alignment vertical="center"/>
    </xf>
    <xf numFmtId="0" fontId="4" fillId="0" borderId="31" xfId="0" applyFont="1" applyBorder="1" applyAlignment="1" applyProtection="1">
      <alignment vertical="center" wrapText="1"/>
    </xf>
    <xf numFmtId="49" fontId="4" fillId="0" borderId="31" xfId="0" applyNumberFormat="1" applyFont="1" applyBorder="1" applyAlignment="1" applyProtection="1">
      <alignment horizontal="center" vertical="center" wrapText="1"/>
    </xf>
    <xf numFmtId="49" fontId="4" fillId="0" borderId="16" xfId="0" applyNumberFormat="1" applyFont="1" applyBorder="1" applyAlignment="1" applyProtection="1">
      <alignment vertical="center"/>
    </xf>
    <xf numFmtId="49" fontId="4" fillId="0" borderId="18" xfId="0" applyNumberFormat="1" applyFont="1" applyBorder="1" applyAlignment="1" applyProtection="1">
      <alignment horizontal="center" vertical="center"/>
    </xf>
    <xf numFmtId="49" fontId="3" fillId="0" borderId="36" xfId="0" applyNumberFormat="1" applyFont="1" applyBorder="1" applyAlignment="1" applyProtection="1">
      <alignment horizontal="center" wrapText="1"/>
    </xf>
    <xf numFmtId="49" fontId="3" fillId="0" borderId="31" xfId="0" applyNumberFormat="1" applyFont="1" applyBorder="1" applyAlignment="1" applyProtection="1">
      <alignment horizontal="center"/>
    </xf>
    <xf numFmtId="4" fontId="3" fillId="0" borderId="15" xfId="0" applyNumberFormat="1" applyFont="1" applyBorder="1" applyAlignment="1" applyProtection="1">
      <alignment horizontal="right"/>
    </xf>
    <xf numFmtId="4" fontId="3" fillId="0" borderId="31" xfId="0" applyNumberFormat="1" applyFont="1" applyBorder="1" applyAlignment="1" applyProtection="1">
      <alignment horizontal="right"/>
    </xf>
    <xf numFmtId="4" fontId="3" fillId="0" borderId="16" xfId="0" applyNumberFormat="1" applyFont="1" applyBorder="1" applyAlignment="1" applyProtection="1">
      <alignment horizontal="right"/>
    </xf>
    <xf numFmtId="0" fontId="4" fillId="0" borderId="26" xfId="0" applyFont="1" applyBorder="1" applyAlignment="1" applyProtection="1"/>
    <xf numFmtId="0" fontId="4" fillId="0" borderId="27" xfId="0" applyFont="1" applyBorder="1" applyAlignment="1" applyProtection="1">
      <alignment horizontal="center"/>
    </xf>
    <xf numFmtId="0" fontId="4" fillId="0" borderId="28" xfId="0" applyFont="1" applyBorder="1" applyAlignment="1" applyProtection="1">
      <alignment horizontal="right"/>
    </xf>
    <xf numFmtId="0" fontId="4" fillId="0" borderId="28" xfId="0" applyFont="1" applyBorder="1" applyAlignment="1" applyProtection="1"/>
    <xf numFmtId="0" fontId="4" fillId="0" borderId="29" xfId="0" applyFont="1" applyBorder="1" applyAlignment="1" applyProtection="1"/>
    <xf numFmtId="49" fontId="4" fillId="0" borderId="25" xfId="0" applyNumberFormat="1" applyFont="1" applyBorder="1" applyAlignment="1" applyProtection="1">
      <alignment horizontal="center" wrapText="1"/>
    </xf>
    <xf numFmtId="4" fontId="4" fillId="0" borderId="23" xfId="0" applyNumberFormat="1" applyFont="1" applyBorder="1" applyAlignment="1" applyProtection="1">
      <alignment horizontal="right"/>
    </xf>
    <xf numFmtId="4" fontId="4" fillId="0" borderId="37" xfId="0" applyNumberFormat="1" applyFont="1" applyBorder="1" applyAlignment="1" applyProtection="1">
      <alignment horizontal="right"/>
    </xf>
    <xf numFmtId="0" fontId="4" fillId="0" borderId="6" xfId="0" applyFont="1" applyBorder="1" applyAlignment="1" applyProtection="1"/>
    <xf numFmtId="0" fontId="4" fillId="0" borderId="38" xfId="0" applyFont="1" applyBorder="1" applyAlignment="1" applyProtection="1"/>
    <xf numFmtId="0" fontId="4" fillId="0" borderId="38" xfId="0" applyFont="1" applyBorder="1" applyAlignment="1" applyProtection="1">
      <alignment horizontal="center"/>
    </xf>
    <xf numFmtId="0" fontId="4" fillId="0" borderId="38" xfId="0" applyFont="1" applyBorder="1" applyAlignment="1" applyProtection="1">
      <alignment horizontal="right"/>
    </xf>
    <xf numFmtId="49" fontId="4" fillId="0" borderId="37" xfId="0" applyNumberFormat="1" applyFont="1" applyBorder="1" applyAlignment="1" applyProtection="1">
      <alignment horizontal="left" wrapText="1"/>
    </xf>
    <xf numFmtId="49" fontId="4" fillId="0" borderId="39" xfId="0" applyNumberFormat="1" applyFont="1" applyBorder="1" applyAlignment="1" applyProtection="1">
      <alignment horizontal="center" wrapText="1"/>
    </xf>
    <xf numFmtId="49" fontId="4" fillId="0" borderId="40" xfId="0" applyNumberFormat="1" applyFont="1" applyBorder="1" applyAlignment="1" applyProtection="1">
      <alignment horizontal="center"/>
    </xf>
    <xf numFmtId="4" fontId="4" fillId="0" borderId="41" xfId="0" applyNumberFormat="1" applyFont="1" applyBorder="1" applyAlignment="1" applyProtection="1">
      <alignment horizontal="right"/>
    </xf>
    <xf numFmtId="4" fontId="4" fillId="0" borderId="42" xfId="0" applyNumberFormat="1" applyFont="1" applyBorder="1" applyAlignment="1" applyProtection="1">
      <alignment horizontal="right"/>
    </xf>
    <xf numFmtId="0" fontId="4" fillId="0" borderId="13" xfId="0" applyFont="1" applyBorder="1" applyAlignment="1" applyProtection="1"/>
    <xf numFmtId="49" fontId="3" fillId="0" borderId="24" xfId="0" applyNumberFormat="1" applyFont="1" applyBorder="1" applyAlignment="1" applyProtection="1">
      <alignment horizontal="left" wrapText="1"/>
    </xf>
    <xf numFmtId="49" fontId="3" fillId="0" borderId="16" xfId="0" applyNumberFormat="1" applyFont="1" applyBorder="1" applyAlignment="1" applyProtection="1">
      <alignment horizontal="left" wrapText="1"/>
    </xf>
    <xf numFmtId="49" fontId="3" fillId="0" borderId="45" xfId="0" applyNumberFormat="1" applyFont="1" applyBorder="1" applyAlignment="1" applyProtection="1">
      <alignment horizontal="left" wrapText="1"/>
    </xf>
    <xf numFmtId="0" fontId="9" fillId="0" borderId="0" xfId="0" applyFont="1"/>
    <xf numFmtId="0" fontId="8" fillId="0" borderId="0" xfId="0" applyFont="1" applyBorder="1" applyAlignment="1" applyProtection="1">
      <alignment horizontal="left"/>
    </xf>
    <xf numFmtId="49" fontId="8" fillId="0" borderId="0" xfId="0" applyNumberFormat="1" applyFont="1" applyBorder="1" applyAlignment="1" applyProtection="1">
      <alignment horizontal="center"/>
    </xf>
    <xf numFmtId="0" fontId="8" fillId="0" borderId="0" xfId="0" applyFont="1" applyBorder="1" applyAlignment="1" applyProtection="1"/>
    <xf numFmtId="49" fontId="8" fillId="0" borderId="0" xfId="0" applyNumberFormat="1" applyFont="1" applyBorder="1" applyAlignment="1" applyProtection="1"/>
    <xf numFmtId="0" fontId="8" fillId="0" borderId="17" xfId="0" applyFont="1" applyBorder="1" applyAlignment="1" applyProtection="1">
      <alignment horizontal="center" vertical="center"/>
    </xf>
    <xf numFmtId="0" fontId="8" fillId="0" borderId="1" xfId="0" applyFont="1" applyBorder="1" applyAlignment="1" applyProtection="1">
      <alignment horizontal="center" vertical="center"/>
    </xf>
    <xf numFmtId="0" fontId="8" fillId="0" borderId="18" xfId="0" applyFont="1" applyBorder="1" applyAlignment="1" applyProtection="1">
      <alignment horizontal="center" vertical="center"/>
    </xf>
    <xf numFmtId="49" fontId="8" fillId="0" borderId="1" xfId="0" applyNumberFormat="1" applyFont="1" applyBorder="1" applyAlignment="1" applyProtection="1">
      <alignment horizontal="center" vertical="center"/>
    </xf>
    <xf numFmtId="49" fontId="8" fillId="0" borderId="18" xfId="0" applyNumberFormat="1" applyFont="1" applyBorder="1" applyAlignment="1" applyProtection="1">
      <alignment horizontal="center" vertical="center"/>
    </xf>
    <xf numFmtId="49" fontId="8" fillId="0" borderId="20" xfId="0" applyNumberFormat="1" applyFont="1" applyBorder="1" applyAlignment="1" applyProtection="1">
      <alignment horizontal="center" vertical="center"/>
    </xf>
    <xf numFmtId="49" fontId="10" fillId="0" borderId="43" xfId="0" applyNumberFormat="1" applyFont="1" applyBorder="1" applyAlignment="1" applyProtection="1">
      <alignment horizontal="left" wrapText="1"/>
    </xf>
    <xf numFmtId="49" fontId="10" fillId="0" borderId="22" xfId="0" applyNumberFormat="1" applyFont="1" applyBorder="1" applyAlignment="1" applyProtection="1">
      <alignment horizontal="center" wrapText="1"/>
    </xf>
    <xf numFmtId="49" fontId="10" fillId="0" borderId="24" xfId="0" applyNumberFormat="1" applyFont="1" applyBorder="1" applyAlignment="1" applyProtection="1">
      <alignment horizontal="center" wrapText="1"/>
    </xf>
    <xf numFmtId="4" fontId="10" fillId="0" borderId="24" xfId="0" applyNumberFormat="1" applyFont="1" applyBorder="1" applyAlignment="1" applyProtection="1">
      <alignment horizontal="right"/>
    </xf>
    <xf numFmtId="4" fontId="10" fillId="0" borderId="37" xfId="0" applyNumberFormat="1" applyFont="1" applyBorder="1" applyAlignment="1" applyProtection="1">
      <alignment horizontal="right"/>
    </xf>
    <xf numFmtId="0" fontId="8" fillId="0" borderId="44" xfId="0" applyFont="1" applyBorder="1" applyAlignment="1" applyProtection="1">
      <alignment horizontal="left"/>
    </xf>
    <xf numFmtId="0" fontId="8" fillId="0" borderId="26" xfId="0" applyFont="1" applyBorder="1" applyAlignment="1" applyProtection="1">
      <alignment horizontal="center"/>
    </xf>
    <xf numFmtId="0" fontId="8" fillId="0" borderId="28" xfId="0" applyFont="1" applyBorder="1" applyAlignment="1" applyProtection="1">
      <alignment horizontal="center"/>
    </xf>
    <xf numFmtId="49" fontId="8" fillId="0" borderId="28" xfId="0" applyNumberFormat="1" applyFont="1" applyBorder="1" applyAlignment="1" applyProtection="1">
      <alignment horizontal="center"/>
    </xf>
    <xf numFmtId="49" fontId="8" fillId="0" borderId="29" xfId="0" applyNumberFormat="1" applyFont="1" applyBorder="1" applyAlignment="1" applyProtection="1">
      <alignment horizontal="center"/>
    </xf>
    <xf numFmtId="49" fontId="10" fillId="0" borderId="30" xfId="0" applyNumberFormat="1" applyFont="1" applyBorder="1" applyAlignment="1" applyProtection="1">
      <alignment horizontal="left" wrapText="1"/>
    </xf>
    <xf numFmtId="49" fontId="10" fillId="0" borderId="14" xfId="0" applyNumberFormat="1" applyFont="1" applyBorder="1" applyAlignment="1" applyProtection="1">
      <alignment horizontal="center" wrapText="1"/>
    </xf>
    <xf numFmtId="49" fontId="10" fillId="0" borderId="15" xfId="0" applyNumberFormat="1" applyFont="1" applyBorder="1" applyAlignment="1" applyProtection="1">
      <alignment horizontal="center" wrapText="1"/>
    </xf>
    <xf numFmtId="4" fontId="10" fillId="0" borderId="15" xfId="0" applyNumberFormat="1" applyFont="1" applyBorder="1" applyAlignment="1" applyProtection="1">
      <alignment horizontal="right"/>
    </xf>
    <xf numFmtId="4" fontId="10" fillId="0" borderId="16" xfId="0" applyNumberFormat="1" applyFont="1" applyBorder="1" applyAlignment="1" applyProtection="1">
      <alignment horizontal="right"/>
    </xf>
    <xf numFmtId="49" fontId="8" fillId="0" borderId="21" xfId="0" applyNumberFormat="1" applyFont="1" applyBorder="1" applyAlignment="1" applyProtection="1">
      <alignment horizontal="left" wrapText="1"/>
    </xf>
    <xf numFmtId="49" fontId="8" fillId="0" borderId="22" xfId="0" applyNumberFormat="1" applyFont="1" applyBorder="1" applyAlignment="1" applyProtection="1">
      <alignment horizontal="center" wrapText="1"/>
    </xf>
    <xf numFmtId="49" fontId="8" fillId="0" borderId="24" xfId="0" applyNumberFormat="1" applyFont="1" applyBorder="1" applyAlignment="1" applyProtection="1">
      <alignment horizontal="center" wrapText="1"/>
    </xf>
    <xf numFmtId="4" fontId="8" fillId="0" borderId="24" xfId="0" applyNumberFormat="1" applyFont="1" applyBorder="1" applyAlignment="1" applyProtection="1">
      <alignment horizontal="right"/>
    </xf>
    <xf numFmtId="4" fontId="8" fillId="0" borderId="37" xfId="0" applyNumberFormat="1" applyFont="1" applyBorder="1" applyAlignment="1" applyProtection="1">
      <alignment horizontal="right"/>
    </xf>
    <xf numFmtId="0" fontId="8" fillId="0" borderId="32" xfId="0" applyFont="1" applyBorder="1" applyAlignment="1" applyProtection="1">
      <alignment horizontal="left"/>
    </xf>
    <xf numFmtId="0" fontId="8" fillId="0" borderId="33" xfId="0" applyFont="1" applyBorder="1" applyAlignment="1" applyProtection="1">
      <alignment horizontal="center"/>
    </xf>
    <xf numFmtId="0" fontId="8" fillId="0" borderId="33" xfId="0" applyFont="1" applyBorder="1" applyAlignment="1" applyProtection="1">
      <alignment horizontal="left"/>
    </xf>
    <xf numFmtId="49" fontId="8" fillId="0" borderId="33" xfId="0" applyNumberFormat="1" applyFont="1" applyBorder="1" applyAlignment="1" applyProtection="1"/>
    <xf numFmtId="0" fontId="8" fillId="0" borderId="33" xfId="0" applyFont="1" applyBorder="1" applyAlignment="1" applyProtection="1"/>
    <xf numFmtId="0" fontId="8" fillId="0" borderId="0" xfId="0" applyFont="1" applyBorder="1" applyAlignment="1" applyProtection="1">
      <alignment horizontal="center"/>
    </xf>
    <xf numFmtId="165" fontId="4" fillId="2" borderId="24" xfId="0" applyNumberFormat="1" applyFont="1" applyFill="1" applyBorder="1" applyAlignment="1" applyProtection="1">
      <alignment horizontal="left" wrapText="1"/>
    </xf>
    <xf numFmtId="49" fontId="12" fillId="0" borderId="36" xfId="0" applyNumberFormat="1" applyFont="1" applyBorder="1" applyAlignment="1" applyProtection="1">
      <alignment horizontal="center" wrapText="1"/>
    </xf>
    <xf numFmtId="49" fontId="12" fillId="0" borderId="31" xfId="0" applyNumberFormat="1" applyFont="1" applyBorder="1" applyAlignment="1" applyProtection="1">
      <alignment horizontal="center"/>
    </xf>
    <xf numFmtId="4" fontId="12" fillId="0" borderId="15" xfId="0" applyNumberFormat="1" applyFont="1" applyBorder="1" applyAlignment="1" applyProtection="1">
      <alignment horizontal="right"/>
    </xf>
    <xf numFmtId="4" fontId="12" fillId="0" borderId="15" xfId="0" applyNumberFormat="1" applyFont="1" applyFill="1" applyBorder="1" applyAlignment="1" applyProtection="1">
      <alignment horizontal="right"/>
    </xf>
    <xf numFmtId="4" fontId="12" fillId="0" borderId="16" xfId="0" applyNumberFormat="1" applyFont="1" applyBorder="1" applyAlignment="1" applyProtection="1">
      <alignment horizontal="right"/>
    </xf>
    <xf numFmtId="49" fontId="11" fillId="0" borderId="31" xfId="0" applyNumberFormat="1" applyFont="1" applyBorder="1" applyAlignment="1" applyProtection="1">
      <alignment horizontal="center"/>
    </xf>
    <xf numFmtId="0" fontId="4" fillId="0" borderId="9" xfId="0" applyFont="1" applyBorder="1" applyAlignment="1" applyProtection="1">
      <alignment horizontal="center" vertical="center" wrapText="1"/>
    </xf>
    <xf numFmtId="0" fontId="4" fillId="0" borderId="12" xfId="0" applyFont="1" applyBorder="1" applyAlignment="1" applyProtection="1">
      <alignment horizontal="center" vertical="center" wrapText="1"/>
    </xf>
    <xf numFmtId="0" fontId="4" fillId="0" borderId="15" xfId="0" applyFont="1" applyBorder="1" applyAlignment="1" applyProtection="1">
      <alignment horizontal="center" vertical="center" wrapText="1"/>
    </xf>
    <xf numFmtId="49" fontId="4" fillId="0" borderId="9" xfId="0" applyNumberFormat="1" applyFont="1" applyBorder="1" applyAlignment="1" applyProtection="1">
      <alignment horizontal="center" vertical="center" wrapText="1"/>
    </xf>
    <xf numFmtId="49" fontId="4" fillId="0" borderId="12" xfId="0" applyNumberFormat="1" applyFont="1" applyBorder="1" applyAlignment="1" applyProtection="1">
      <alignment horizontal="center" vertical="center" wrapText="1"/>
    </xf>
    <xf numFmtId="49" fontId="4" fillId="0" borderId="15" xfId="0" applyNumberFormat="1" applyFont="1" applyBorder="1" applyAlignment="1" applyProtection="1">
      <alignment horizontal="center" vertical="center" wrapText="1"/>
    </xf>
    <xf numFmtId="0" fontId="4" fillId="0" borderId="8" xfId="0" applyFont="1" applyBorder="1" applyAlignment="1" applyProtection="1">
      <alignment horizontal="center" vertical="center" wrapText="1"/>
    </xf>
    <xf numFmtId="0" fontId="4" fillId="0" borderId="11" xfId="0" applyFont="1" applyBorder="1" applyAlignment="1" applyProtection="1">
      <alignment horizontal="center" vertical="center" wrapText="1"/>
    </xf>
    <xf numFmtId="0" fontId="4" fillId="0" borderId="14" xfId="0" applyFont="1" applyBorder="1" applyAlignment="1" applyProtection="1">
      <alignment horizontal="center" vertical="center" wrapText="1"/>
    </xf>
    <xf numFmtId="49" fontId="4" fillId="0" borderId="10" xfId="0" applyNumberFormat="1" applyFont="1" applyBorder="1" applyAlignment="1" applyProtection="1">
      <alignment horizontal="center" vertical="center" wrapText="1"/>
    </xf>
    <xf numFmtId="49" fontId="4" fillId="0" borderId="13" xfId="0" applyNumberFormat="1" applyFont="1" applyBorder="1" applyAlignment="1" applyProtection="1">
      <alignment horizontal="center" vertical="center" wrapText="1"/>
    </xf>
    <xf numFmtId="49" fontId="4" fillId="0" borderId="16" xfId="0" applyNumberFormat="1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center"/>
    </xf>
    <xf numFmtId="0" fontId="4" fillId="0" borderId="0" xfId="0" applyFont="1" applyBorder="1" applyAlignment="1" applyProtection="1">
      <alignment horizontal="center"/>
    </xf>
    <xf numFmtId="49" fontId="4" fillId="0" borderId="5" xfId="0" applyNumberFormat="1" applyFont="1" applyBorder="1" applyAlignment="1" applyProtection="1">
      <alignment horizontal="left" wrapText="1"/>
    </xf>
    <xf numFmtId="49" fontId="4" fillId="0" borderId="5" xfId="0" applyNumberFormat="1" applyFont="1" applyBorder="1" applyAlignment="1" applyProtection="1">
      <alignment wrapText="1"/>
    </xf>
    <xf numFmtId="49" fontId="4" fillId="0" borderId="6" xfId="0" applyNumberFormat="1" applyFont="1" applyBorder="1" applyAlignment="1" applyProtection="1">
      <alignment horizontal="left" wrapText="1"/>
    </xf>
    <xf numFmtId="0" fontId="4" fillId="0" borderId="34" xfId="0" applyFont="1" applyBorder="1" applyAlignment="1" applyProtection="1">
      <alignment horizontal="center" vertical="center" wrapText="1"/>
    </xf>
    <xf numFmtId="0" fontId="4" fillId="0" borderId="35" xfId="0" applyFont="1" applyBorder="1" applyAlignment="1" applyProtection="1">
      <alignment horizontal="center" vertical="center" wrapText="1"/>
    </xf>
    <xf numFmtId="0" fontId="4" fillId="0" borderId="8" xfId="0" applyFont="1" applyBorder="1" applyAlignment="1" applyProtection="1">
      <alignment horizontal="center" vertical="center"/>
    </xf>
    <xf numFmtId="0" fontId="4" fillId="0" borderId="11" xfId="0" applyFont="1" applyBorder="1" applyAlignment="1" applyProtection="1">
      <alignment horizontal="center" vertical="center"/>
    </xf>
    <xf numFmtId="0" fontId="4" fillId="0" borderId="14" xfId="0" applyFont="1" applyBorder="1" applyAlignment="1" applyProtection="1">
      <alignment horizontal="center" vertical="center"/>
    </xf>
    <xf numFmtId="49" fontId="4" fillId="0" borderId="9" xfId="0" applyNumberFormat="1" applyFont="1" applyBorder="1" applyAlignment="1" applyProtection="1">
      <alignment horizontal="center" vertical="center"/>
    </xf>
    <xf numFmtId="49" fontId="4" fillId="0" borderId="12" xfId="0" applyNumberFormat="1" applyFont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horizontal="center"/>
    </xf>
    <xf numFmtId="49" fontId="8" fillId="0" borderId="0" xfId="0" applyNumberFormat="1" applyFont="1" applyBorder="1" applyAlignment="1" applyProtection="1">
      <alignment horizontal="right"/>
    </xf>
    <xf numFmtId="0" fontId="8" fillId="0" borderId="8" xfId="0" applyFont="1" applyBorder="1" applyAlignment="1" applyProtection="1">
      <alignment horizontal="center" vertical="center" wrapText="1"/>
    </xf>
    <xf numFmtId="0" fontId="8" fillId="0" borderId="11" xfId="0" applyFont="1" applyBorder="1" applyAlignment="1" applyProtection="1">
      <alignment horizontal="center" vertical="center" wrapText="1"/>
    </xf>
    <xf numFmtId="0" fontId="8" fillId="0" borderId="14" xfId="0" applyFont="1" applyBorder="1" applyAlignment="1" applyProtection="1">
      <alignment horizontal="center" vertical="center" wrapText="1"/>
    </xf>
    <xf numFmtId="0" fontId="8" fillId="0" borderId="9" xfId="0" applyFont="1" applyBorder="1" applyAlignment="1" applyProtection="1">
      <alignment horizontal="center" vertical="center" wrapText="1"/>
    </xf>
    <xf numFmtId="0" fontId="8" fillId="0" borderId="12" xfId="0" applyFont="1" applyBorder="1" applyAlignment="1" applyProtection="1">
      <alignment horizontal="center" vertical="center" wrapText="1"/>
    </xf>
    <xf numFmtId="0" fontId="8" fillId="0" borderId="15" xfId="0" applyFont="1" applyBorder="1" applyAlignment="1" applyProtection="1">
      <alignment horizontal="center" vertical="center" wrapText="1"/>
    </xf>
    <xf numFmtId="49" fontId="8" fillId="0" borderId="9" xfId="0" applyNumberFormat="1" applyFont="1" applyBorder="1" applyAlignment="1" applyProtection="1">
      <alignment horizontal="center" vertical="center" wrapText="1"/>
    </xf>
    <xf numFmtId="49" fontId="8" fillId="0" borderId="12" xfId="0" applyNumberFormat="1" applyFont="1" applyBorder="1" applyAlignment="1" applyProtection="1">
      <alignment horizontal="center" vertical="center" wrapText="1"/>
    </xf>
    <xf numFmtId="49" fontId="8" fillId="0" borderId="15" xfId="0" applyNumberFormat="1" applyFont="1" applyBorder="1" applyAlignment="1" applyProtection="1">
      <alignment horizontal="center" vertical="center" wrapText="1"/>
    </xf>
    <xf numFmtId="0" fontId="8" fillId="0" borderId="34" xfId="0" applyFont="1" applyBorder="1" applyAlignment="1" applyProtection="1">
      <alignment horizontal="center" vertical="center" wrapText="1"/>
    </xf>
    <xf numFmtId="0" fontId="8" fillId="0" borderId="35" xfId="0" applyFont="1" applyBorder="1" applyAlignment="1" applyProtection="1">
      <alignment horizontal="center" vertical="center" wrapText="1"/>
    </xf>
    <xf numFmtId="0" fontId="8" fillId="0" borderId="31" xfId="0" applyFont="1" applyBorder="1" applyAlignment="1" applyProtection="1">
      <alignment horizontal="center" vertical="center" wrapText="1"/>
    </xf>
    <xf numFmtId="49" fontId="8" fillId="0" borderId="10" xfId="0" applyNumberFormat="1" applyFont="1" applyBorder="1" applyAlignment="1" applyProtection="1">
      <alignment horizontal="center" vertical="center" wrapText="1"/>
    </xf>
    <xf numFmtId="49" fontId="8" fillId="0" borderId="13" xfId="0" applyNumberFormat="1" applyFont="1" applyBorder="1" applyAlignment="1" applyProtection="1">
      <alignment horizontal="center" vertical="center" wrapText="1"/>
    </xf>
    <xf numFmtId="49" fontId="8" fillId="0" borderId="16" xfId="0" applyNumberFormat="1" applyFont="1" applyBorder="1" applyAlignment="1" applyProtection="1">
      <alignment horizontal="center" vertical="center" wrapText="1"/>
    </xf>
    <xf numFmtId="165" fontId="13" fillId="0" borderId="24" xfId="0" applyNumberFormat="1" applyFont="1" applyBorder="1" applyAlignment="1" applyProtection="1">
      <alignment horizontal="left" wrapText="1"/>
    </xf>
    <xf numFmtId="49" fontId="1" fillId="0" borderId="24" xfId="0" applyNumberFormat="1" applyFont="1" applyBorder="1" applyAlignment="1" applyProtection="1">
      <alignment horizontal="left" wrapText="1"/>
    </xf>
    <xf numFmtId="49" fontId="13" fillId="0" borderId="24" xfId="0" applyNumberFormat="1" applyFont="1" applyBorder="1" applyAlignment="1" applyProtection="1">
      <alignment horizontal="left" wrapText="1"/>
    </xf>
    <xf numFmtId="49" fontId="14" fillId="0" borderId="24" xfId="0" applyNumberFormat="1" applyFont="1" applyBorder="1" applyAlignment="1" applyProtection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5233</xdr:colOff>
      <xdr:row>29</xdr:row>
      <xdr:rowOff>67235</xdr:rowOff>
    </xdr:from>
    <xdr:to>
      <xdr:col>2</xdr:col>
      <xdr:colOff>1895308</xdr:colOff>
      <xdr:row>31</xdr:row>
      <xdr:rowOff>109033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5233" y="9096935"/>
          <a:ext cx="5195250" cy="365648"/>
          <a:chOff x="1" y="-65"/>
          <a:chExt cx="971" cy="251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Глава Администрации Углеродовского г/п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-65"/>
            <a:ext cx="347" cy="158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/>
          <a:lstStyle/>
          <a:p>
            <a:r>
              <a:rPr lang="ru-RU"/>
              <a:t>В.В. Глушков</a:t>
            </a:r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33</xdr:row>
      <xdr:rowOff>76200</xdr:rowOff>
    </xdr:from>
    <xdr:to>
      <xdr:col>2</xdr:col>
      <xdr:colOff>2162175</xdr:colOff>
      <xdr:row>36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9753600"/>
          <a:ext cx="54673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Начальник  СЭиФ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/>
          <a:lstStyle/>
          <a:p>
            <a:r>
              <a:rPr lang="ru-RU"/>
              <a:t>Г.В.тимошенко</a:t>
            </a:r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5233</xdr:colOff>
      <xdr:row>36</xdr:row>
      <xdr:rowOff>151840</xdr:rowOff>
    </xdr:from>
    <xdr:to>
      <xdr:col>2</xdr:col>
      <xdr:colOff>1895308</xdr:colOff>
      <xdr:row>38</xdr:row>
      <xdr:rowOff>145341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5233" y="10315015"/>
          <a:ext cx="5195250" cy="317351"/>
          <a:chOff x="1" y="-50"/>
          <a:chExt cx="971" cy="236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-50"/>
            <a:ext cx="347" cy="14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/>
          <a:lstStyle/>
          <a:p>
            <a:r>
              <a:rPr lang="ru-RU"/>
              <a:t>Н.Н. Ковтунова</a:t>
            </a:r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00"/>
  <sheetViews>
    <sheetView showGridLines="0" tabSelected="1" view="pageBreakPreview" topLeftCell="A70" zoomScale="60" zoomScaleNormal="100" workbookViewId="0">
      <selection activeCell="D71" sqref="D71"/>
    </sheetView>
  </sheetViews>
  <sheetFormatPr defaultRowHeight="12.75" customHeight="1"/>
  <cols>
    <col min="1" max="1" width="43.7109375" customWidth="1"/>
    <col min="2" max="2" width="7.7109375" customWidth="1"/>
    <col min="3" max="3" width="40.7109375" customWidth="1"/>
    <col min="4" max="4" width="21" customWidth="1"/>
    <col min="5" max="6" width="18.7109375" customWidth="1"/>
  </cols>
  <sheetData>
    <row r="1" spans="1:6" ht="15">
      <c r="A1" s="138"/>
      <c r="B1" s="138"/>
      <c r="C1" s="138"/>
      <c r="D1" s="138"/>
      <c r="E1" s="1"/>
      <c r="F1" s="1"/>
    </row>
    <row r="2" spans="1:6" ht="16.7" customHeight="1">
      <c r="A2" s="137" t="s">
        <v>0</v>
      </c>
      <c r="B2" s="137"/>
      <c r="C2" s="137"/>
      <c r="D2" s="137"/>
      <c r="E2" s="5"/>
      <c r="F2" s="6" t="s">
        <v>1</v>
      </c>
    </row>
    <row r="3" spans="1:6" ht="15">
      <c r="A3" s="7"/>
      <c r="B3" s="7"/>
      <c r="C3" s="7"/>
      <c r="D3" s="7"/>
      <c r="E3" s="8" t="s">
        <v>2</v>
      </c>
      <c r="F3" s="9" t="s">
        <v>3</v>
      </c>
    </row>
    <row r="4" spans="1:6" ht="15">
      <c r="A4" s="139" t="s">
        <v>510</v>
      </c>
      <c r="B4" s="139"/>
      <c r="C4" s="139"/>
      <c r="D4" s="139"/>
      <c r="E4" s="5" t="s">
        <v>4</v>
      </c>
      <c r="F4" s="10" t="s">
        <v>5</v>
      </c>
    </row>
    <row r="5" spans="1:6" ht="15">
      <c r="A5" s="11"/>
      <c r="B5" s="11"/>
      <c r="C5" s="11"/>
      <c r="D5" s="11"/>
      <c r="E5" s="5" t="s">
        <v>6</v>
      </c>
      <c r="F5" s="12" t="s">
        <v>16</v>
      </c>
    </row>
    <row r="6" spans="1:6" ht="15">
      <c r="A6" s="7" t="s">
        <v>7</v>
      </c>
      <c r="B6" s="140" t="s">
        <v>13</v>
      </c>
      <c r="C6" s="141"/>
      <c r="D6" s="141"/>
      <c r="E6" s="5" t="s">
        <v>8</v>
      </c>
      <c r="F6" s="12" t="s">
        <v>17</v>
      </c>
    </row>
    <row r="7" spans="1:6" ht="15">
      <c r="A7" s="7" t="s">
        <v>9</v>
      </c>
      <c r="B7" s="142" t="s">
        <v>14</v>
      </c>
      <c r="C7" s="142"/>
      <c r="D7" s="142"/>
      <c r="E7" s="5" t="s">
        <v>10</v>
      </c>
      <c r="F7" s="13" t="s">
        <v>18</v>
      </c>
    </row>
    <row r="8" spans="1:6" ht="15">
      <c r="A8" s="7" t="s">
        <v>219</v>
      </c>
      <c r="B8" s="7"/>
      <c r="C8" s="7"/>
      <c r="D8" s="11"/>
      <c r="E8" s="5"/>
      <c r="F8" s="14"/>
    </row>
    <row r="9" spans="1:6" ht="15">
      <c r="A9" s="7" t="s">
        <v>15</v>
      </c>
      <c r="B9" s="7"/>
      <c r="C9" s="15"/>
      <c r="D9" s="11"/>
      <c r="E9" s="5" t="s">
        <v>11</v>
      </c>
      <c r="F9" s="16" t="s">
        <v>12</v>
      </c>
    </row>
    <row r="10" spans="1:6" ht="20.25" customHeight="1">
      <c r="A10" s="137" t="s">
        <v>19</v>
      </c>
      <c r="B10" s="137"/>
      <c r="C10" s="137"/>
      <c r="D10" s="137"/>
      <c r="E10" s="17"/>
      <c r="F10" s="18"/>
    </row>
    <row r="11" spans="1:6" ht="4.1500000000000004" customHeight="1">
      <c r="A11" s="131" t="s">
        <v>20</v>
      </c>
      <c r="B11" s="125" t="s">
        <v>21</v>
      </c>
      <c r="C11" s="125" t="s">
        <v>22</v>
      </c>
      <c r="D11" s="128" t="s">
        <v>23</v>
      </c>
      <c r="E11" s="128" t="s">
        <v>24</v>
      </c>
      <c r="F11" s="134" t="s">
        <v>25</v>
      </c>
    </row>
    <row r="12" spans="1:6" ht="3.6" customHeight="1">
      <c r="A12" s="132"/>
      <c r="B12" s="126"/>
      <c r="C12" s="126"/>
      <c r="D12" s="129"/>
      <c r="E12" s="129"/>
      <c r="F12" s="135"/>
    </row>
    <row r="13" spans="1:6" ht="3" customHeight="1">
      <c r="A13" s="132"/>
      <c r="B13" s="126"/>
      <c r="C13" s="126"/>
      <c r="D13" s="129"/>
      <c r="E13" s="129"/>
      <c r="F13" s="135"/>
    </row>
    <row r="14" spans="1:6" ht="3" customHeight="1">
      <c r="A14" s="132"/>
      <c r="B14" s="126"/>
      <c r="C14" s="126"/>
      <c r="D14" s="129"/>
      <c r="E14" s="129"/>
      <c r="F14" s="135"/>
    </row>
    <row r="15" spans="1:6" ht="3" customHeight="1">
      <c r="A15" s="132"/>
      <c r="B15" s="126"/>
      <c r="C15" s="126"/>
      <c r="D15" s="129"/>
      <c r="E15" s="129"/>
      <c r="F15" s="135"/>
    </row>
    <row r="16" spans="1:6" ht="3" customHeight="1">
      <c r="A16" s="132"/>
      <c r="B16" s="126"/>
      <c r="C16" s="126"/>
      <c r="D16" s="129"/>
      <c r="E16" s="129"/>
      <c r="F16" s="135"/>
    </row>
    <row r="17" spans="1:6" ht="23.45" customHeight="1">
      <c r="A17" s="133"/>
      <c r="B17" s="127"/>
      <c r="C17" s="127"/>
      <c r="D17" s="130"/>
      <c r="E17" s="130"/>
      <c r="F17" s="136"/>
    </row>
    <row r="18" spans="1:6" ht="17.25" customHeight="1" thickBot="1">
      <c r="A18" s="19">
        <v>1</v>
      </c>
      <c r="B18" s="20">
        <v>2</v>
      </c>
      <c r="C18" s="21">
        <v>3</v>
      </c>
      <c r="D18" s="22" t="s">
        <v>26</v>
      </c>
      <c r="E18" s="23" t="s">
        <v>27</v>
      </c>
      <c r="F18" s="24" t="s">
        <v>28</v>
      </c>
    </row>
    <row r="19" spans="1:6" ht="19.5" customHeight="1">
      <c r="A19" s="43" t="s">
        <v>29</v>
      </c>
      <c r="B19" s="25" t="s">
        <v>30</v>
      </c>
      <c r="C19" s="26" t="s">
        <v>31</v>
      </c>
      <c r="D19" s="27">
        <v>25594400</v>
      </c>
      <c r="E19" s="28">
        <v>23936522.690000001</v>
      </c>
      <c r="F19" s="27">
        <f>IF(OR(D19="-",IF(E19="-",0,E19)&gt;=IF(D19="-",0,D19)),"-",IF(D19="-",0,D19)-IF(E19="-",0,E19))</f>
        <v>1657877.3099999987</v>
      </c>
    </row>
    <row r="20" spans="1:6" ht="15">
      <c r="A20" s="37" t="s">
        <v>32</v>
      </c>
      <c r="B20" s="29"/>
      <c r="C20" s="30"/>
      <c r="D20" s="31"/>
      <c r="E20" s="31"/>
      <c r="F20" s="32"/>
    </row>
    <row r="21" spans="1:6" ht="31.5">
      <c r="A21" s="41" t="s">
        <v>33</v>
      </c>
      <c r="B21" s="33" t="s">
        <v>30</v>
      </c>
      <c r="C21" s="44" t="s">
        <v>34</v>
      </c>
      <c r="D21" s="35">
        <f>D22+D30+D48+D62+D71</f>
        <v>5837500</v>
      </c>
      <c r="E21" s="35">
        <f>E22+E30+E48+E62+E71+E75+E79+E44</f>
        <v>4206735.9700000007</v>
      </c>
      <c r="F21" s="36">
        <f t="shared" ref="F21:F52" si="0">IF(OR(D21="-",IF(E21="-",0,E21)&gt;=IF(D21="-",0,D21)),"-",IF(D21="-",0,D21)-IF(E21="-",0,E21))</f>
        <v>1630764.0299999993</v>
      </c>
    </row>
    <row r="22" spans="1:6" ht="15.75">
      <c r="A22" s="42" t="s">
        <v>35</v>
      </c>
      <c r="B22" s="38" t="s">
        <v>30</v>
      </c>
      <c r="C22" s="44" t="s">
        <v>220</v>
      </c>
      <c r="D22" s="35">
        <v>1082500</v>
      </c>
      <c r="E22" s="45">
        <f>E23</f>
        <v>866707.5</v>
      </c>
      <c r="F22" s="36">
        <f t="shared" si="0"/>
        <v>215792.5</v>
      </c>
    </row>
    <row r="23" spans="1:6" ht="15">
      <c r="A23" s="39" t="s">
        <v>36</v>
      </c>
      <c r="B23" s="38" t="s">
        <v>30</v>
      </c>
      <c r="C23" s="34" t="s">
        <v>221</v>
      </c>
      <c r="D23" s="35">
        <v>1082500</v>
      </c>
      <c r="E23" s="35">
        <f>E24+E27</f>
        <v>866707.5</v>
      </c>
      <c r="F23" s="36">
        <f t="shared" si="0"/>
        <v>215792.5</v>
      </c>
    </row>
    <row r="24" spans="1:6" ht="120">
      <c r="A24" s="40" t="s">
        <v>37</v>
      </c>
      <c r="B24" s="38" t="s">
        <v>30</v>
      </c>
      <c r="C24" s="34" t="s">
        <v>222</v>
      </c>
      <c r="D24" s="35">
        <v>1081400</v>
      </c>
      <c r="E24" s="35">
        <v>821750.54</v>
      </c>
      <c r="F24" s="36">
        <f t="shared" si="0"/>
        <v>259649.45999999996</v>
      </c>
    </row>
    <row r="25" spans="1:6" ht="165">
      <c r="A25" s="40" t="s">
        <v>38</v>
      </c>
      <c r="B25" s="38" t="s">
        <v>30</v>
      </c>
      <c r="C25" s="34" t="s">
        <v>241</v>
      </c>
      <c r="D25" s="35" t="s">
        <v>39</v>
      </c>
      <c r="E25" s="35">
        <v>818799.96</v>
      </c>
      <c r="F25" s="36" t="str">
        <f t="shared" si="0"/>
        <v>-</v>
      </c>
    </row>
    <row r="26" spans="1:6" ht="180">
      <c r="A26" s="40" t="s">
        <v>40</v>
      </c>
      <c r="B26" s="38" t="s">
        <v>30</v>
      </c>
      <c r="C26" s="34" t="s">
        <v>242</v>
      </c>
      <c r="D26" s="35" t="s">
        <v>39</v>
      </c>
      <c r="E26" s="35">
        <v>2950.58</v>
      </c>
      <c r="F26" s="36" t="str">
        <f t="shared" si="0"/>
        <v>-</v>
      </c>
    </row>
    <row r="27" spans="1:6" ht="75">
      <c r="A27" s="39" t="s">
        <v>41</v>
      </c>
      <c r="B27" s="38" t="s">
        <v>30</v>
      </c>
      <c r="C27" s="34" t="s">
        <v>243</v>
      </c>
      <c r="D27" s="35">
        <v>1100</v>
      </c>
      <c r="E27" s="35">
        <v>44956.959999999999</v>
      </c>
      <c r="F27" s="36" t="str">
        <f t="shared" si="0"/>
        <v>-</v>
      </c>
    </row>
    <row r="28" spans="1:6" ht="120">
      <c r="A28" s="39" t="s">
        <v>42</v>
      </c>
      <c r="B28" s="38" t="s">
        <v>30</v>
      </c>
      <c r="C28" s="34" t="s">
        <v>244</v>
      </c>
      <c r="D28" s="35" t="s">
        <v>39</v>
      </c>
      <c r="E28" s="35">
        <v>44209.46</v>
      </c>
      <c r="F28" s="36" t="str">
        <f t="shared" si="0"/>
        <v>-</v>
      </c>
    </row>
    <row r="29" spans="1:6" ht="135">
      <c r="A29" s="39" t="s">
        <v>43</v>
      </c>
      <c r="B29" s="38" t="s">
        <v>30</v>
      </c>
      <c r="C29" s="34" t="s">
        <v>44</v>
      </c>
      <c r="D29" s="35" t="s">
        <v>39</v>
      </c>
      <c r="E29" s="35">
        <v>747.5</v>
      </c>
      <c r="F29" s="36" t="str">
        <f t="shared" si="0"/>
        <v>-</v>
      </c>
    </row>
    <row r="30" spans="1:6" ht="60">
      <c r="A30" s="39" t="s">
        <v>45</v>
      </c>
      <c r="B30" s="38" t="s">
        <v>30</v>
      </c>
      <c r="C30" s="34" t="s">
        <v>46</v>
      </c>
      <c r="D30" s="35">
        <v>878000</v>
      </c>
      <c r="E30" s="45">
        <v>1021985.27</v>
      </c>
      <c r="F30" s="36" t="str">
        <f t="shared" si="0"/>
        <v>-</v>
      </c>
    </row>
    <row r="31" spans="1:6" ht="45">
      <c r="A31" s="39" t="s">
        <v>47</v>
      </c>
      <c r="B31" s="38" t="s">
        <v>30</v>
      </c>
      <c r="C31" s="34" t="s">
        <v>48</v>
      </c>
      <c r="D31" s="35">
        <v>878000</v>
      </c>
      <c r="E31" s="35">
        <v>1021985.27</v>
      </c>
      <c r="F31" s="36" t="str">
        <f t="shared" si="0"/>
        <v>-</v>
      </c>
    </row>
    <row r="32" spans="1:6" ht="120">
      <c r="A32" s="39" t="s">
        <v>49</v>
      </c>
      <c r="B32" s="38" t="s">
        <v>30</v>
      </c>
      <c r="C32" s="34" t="s">
        <v>50</v>
      </c>
      <c r="D32" s="35">
        <v>415800</v>
      </c>
      <c r="E32" s="35">
        <v>529546.23</v>
      </c>
      <c r="F32" s="36" t="str">
        <f t="shared" si="0"/>
        <v>-</v>
      </c>
    </row>
    <row r="33" spans="1:6" ht="180">
      <c r="A33" s="40" t="s">
        <v>51</v>
      </c>
      <c r="B33" s="38" t="s">
        <v>30</v>
      </c>
      <c r="C33" s="34" t="s">
        <v>52</v>
      </c>
      <c r="D33" s="35">
        <v>415800</v>
      </c>
      <c r="E33" s="35">
        <v>529546.23</v>
      </c>
      <c r="F33" s="36" t="str">
        <f t="shared" si="0"/>
        <v>-</v>
      </c>
    </row>
    <row r="34" spans="1:6" ht="180">
      <c r="A34" s="40" t="s">
        <v>51</v>
      </c>
      <c r="B34" s="38" t="s">
        <v>30</v>
      </c>
      <c r="C34" s="34" t="s">
        <v>52</v>
      </c>
      <c r="D34" s="35">
        <v>415800</v>
      </c>
      <c r="E34" s="35">
        <v>529546.23</v>
      </c>
      <c r="F34" s="36" t="str">
        <f t="shared" si="0"/>
        <v>-</v>
      </c>
    </row>
    <row r="35" spans="1:6" ht="159.75" customHeight="1">
      <c r="A35" s="40" t="s">
        <v>53</v>
      </c>
      <c r="B35" s="38" t="s">
        <v>30</v>
      </c>
      <c r="C35" s="34" t="s">
        <v>54</v>
      </c>
      <c r="D35" s="35">
        <v>2900</v>
      </c>
      <c r="E35" s="35">
        <v>2765.79</v>
      </c>
      <c r="F35" s="36">
        <f t="shared" si="0"/>
        <v>134.21000000000004</v>
      </c>
    </row>
    <row r="36" spans="1:6" ht="242.25" customHeight="1">
      <c r="A36" s="40" t="s">
        <v>55</v>
      </c>
      <c r="B36" s="38" t="s">
        <v>30</v>
      </c>
      <c r="C36" s="34" t="s">
        <v>56</v>
      </c>
      <c r="D36" s="35">
        <v>2900</v>
      </c>
      <c r="E36" s="35">
        <v>2765.79</v>
      </c>
      <c r="F36" s="36">
        <f t="shared" si="0"/>
        <v>134.21000000000004</v>
      </c>
    </row>
    <row r="37" spans="1:6" ht="210">
      <c r="A37" s="40" t="s">
        <v>55</v>
      </c>
      <c r="B37" s="38" t="s">
        <v>30</v>
      </c>
      <c r="C37" s="34" t="s">
        <v>56</v>
      </c>
      <c r="D37" s="35">
        <v>2900</v>
      </c>
      <c r="E37" s="35">
        <v>2765.79</v>
      </c>
      <c r="F37" s="36">
        <f t="shared" si="0"/>
        <v>134.21000000000004</v>
      </c>
    </row>
    <row r="38" spans="1:6" ht="120">
      <c r="A38" s="39" t="s">
        <v>57</v>
      </c>
      <c r="B38" s="38" t="s">
        <v>30</v>
      </c>
      <c r="C38" s="34" t="s">
        <v>58</v>
      </c>
      <c r="D38" s="35">
        <v>514100</v>
      </c>
      <c r="E38" s="35">
        <v>547327.4</v>
      </c>
      <c r="F38" s="36" t="str">
        <f t="shared" si="0"/>
        <v>-</v>
      </c>
    </row>
    <row r="39" spans="1:6" ht="180">
      <c r="A39" s="40" t="s">
        <v>59</v>
      </c>
      <c r="B39" s="38" t="s">
        <v>30</v>
      </c>
      <c r="C39" s="34" t="s">
        <v>60</v>
      </c>
      <c r="D39" s="35">
        <v>514100</v>
      </c>
      <c r="E39" s="35">
        <v>547327.4</v>
      </c>
      <c r="F39" s="36" t="str">
        <f t="shared" si="0"/>
        <v>-</v>
      </c>
    </row>
    <row r="40" spans="1:6" ht="180">
      <c r="A40" s="40" t="s">
        <v>59</v>
      </c>
      <c r="B40" s="38" t="s">
        <v>30</v>
      </c>
      <c r="C40" s="34" t="s">
        <v>60</v>
      </c>
      <c r="D40" s="35">
        <v>514100</v>
      </c>
      <c r="E40" s="35">
        <v>547327.4</v>
      </c>
      <c r="F40" s="36" t="str">
        <f t="shared" si="0"/>
        <v>-</v>
      </c>
    </row>
    <row r="41" spans="1:6" ht="120">
      <c r="A41" s="39" t="s">
        <v>61</v>
      </c>
      <c r="B41" s="38" t="s">
        <v>30</v>
      </c>
      <c r="C41" s="34" t="s">
        <v>62</v>
      </c>
      <c r="D41" s="35">
        <v>-54800</v>
      </c>
      <c r="E41" s="35">
        <v>-57654.15</v>
      </c>
      <c r="F41" s="36">
        <f t="shared" si="0"/>
        <v>2854.1500000000015</v>
      </c>
    </row>
    <row r="42" spans="1:6" ht="180">
      <c r="A42" s="40" t="s">
        <v>63</v>
      </c>
      <c r="B42" s="38" t="s">
        <v>30</v>
      </c>
      <c r="C42" s="34" t="s">
        <v>64</v>
      </c>
      <c r="D42" s="35">
        <v>-54800</v>
      </c>
      <c r="E42" s="35">
        <v>-57654.15</v>
      </c>
      <c r="F42" s="36">
        <f t="shared" si="0"/>
        <v>2854.1500000000015</v>
      </c>
    </row>
    <row r="43" spans="1:6" ht="180">
      <c r="A43" s="40" t="s">
        <v>63</v>
      </c>
      <c r="B43" s="38" t="s">
        <v>30</v>
      </c>
      <c r="C43" s="34" t="s">
        <v>64</v>
      </c>
      <c r="D43" s="35">
        <v>-54800</v>
      </c>
      <c r="E43" s="35">
        <v>-57654.15</v>
      </c>
      <c r="F43" s="36">
        <f t="shared" si="0"/>
        <v>2854.1500000000015</v>
      </c>
    </row>
    <row r="44" spans="1:6" ht="15.75">
      <c r="A44" s="42" t="s">
        <v>65</v>
      </c>
      <c r="B44" s="38" t="s">
        <v>30</v>
      </c>
      <c r="C44" s="34" t="s">
        <v>249</v>
      </c>
      <c r="D44" s="35" t="s">
        <v>39</v>
      </c>
      <c r="E44" s="35">
        <v>88.23</v>
      </c>
      <c r="F44" s="36" t="str">
        <f t="shared" si="0"/>
        <v>-</v>
      </c>
    </row>
    <row r="45" spans="1:6" ht="15">
      <c r="A45" s="39" t="s">
        <v>66</v>
      </c>
      <c r="B45" s="38" t="s">
        <v>30</v>
      </c>
      <c r="C45" s="34" t="s">
        <v>250</v>
      </c>
      <c r="D45" s="35" t="s">
        <v>39</v>
      </c>
      <c r="E45" s="35">
        <v>88.23</v>
      </c>
      <c r="F45" s="36" t="str">
        <f t="shared" si="0"/>
        <v>-</v>
      </c>
    </row>
    <row r="46" spans="1:6" ht="15">
      <c r="A46" s="39" t="s">
        <v>66</v>
      </c>
      <c r="B46" s="38" t="s">
        <v>30</v>
      </c>
      <c r="C46" s="34" t="s">
        <v>248</v>
      </c>
      <c r="D46" s="35" t="s">
        <v>39</v>
      </c>
      <c r="E46" s="35">
        <v>88.23</v>
      </c>
      <c r="F46" s="36" t="str">
        <f t="shared" si="0"/>
        <v>-</v>
      </c>
    </row>
    <row r="47" spans="1:6" ht="75">
      <c r="A47" s="39" t="s">
        <v>67</v>
      </c>
      <c r="B47" s="38" t="s">
        <v>30</v>
      </c>
      <c r="C47" s="34" t="s">
        <v>245</v>
      </c>
      <c r="D47" s="35" t="s">
        <v>39</v>
      </c>
      <c r="E47" s="35">
        <v>88.23</v>
      </c>
      <c r="F47" s="36" t="str">
        <f t="shared" si="0"/>
        <v>-</v>
      </c>
    </row>
    <row r="48" spans="1:6" ht="15.75">
      <c r="A48" s="42" t="s">
        <v>68</v>
      </c>
      <c r="B48" s="38" t="s">
        <v>30</v>
      </c>
      <c r="C48" s="44" t="s">
        <v>246</v>
      </c>
      <c r="D48" s="35">
        <v>3359000</v>
      </c>
      <c r="E48" s="45">
        <f>E49+E52+E57</f>
        <v>1836465.67</v>
      </c>
      <c r="F48" s="36">
        <f t="shared" si="0"/>
        <v>1522534.33</v>
      </c>
    </row>
    <row r="49" spans="1:6" ht="15">
      <c r="A49" s="39" t="s">
        <v>69</v>
      </c>
      <c r="B49" s="38" t="s">
        <v>30</v>
      </c>
      <c r="C49" s="34" t="s">
        <v>247</v>
      </c>
      <c r="D49" s="35">
        <v>216000</v>
      </c>
      <c r="E49" s="35">
        <v>95901.18</v>
      </c>
      <c r="F49" s="36">
        <f t="shared" si="0"/>
        <v>120098.82</v>
      </c>
    </row>
    <row r="50" spans="1:6" ht="75">
      <c r="A50" s="39" t="s">
        <v>70</v>
      </c>
      <c r="B50" s="38" t="s">
        <v>30</v>
      </c>
      <c r="C50" s="34" t="s">
        <v>251</v>
      </c>
      <c r="D50" s="35">
        <v>216000</v>
      </c>
      <c r="E50" s="35">
        <v>95901.18</v>
      </c>
      <c r="F50" s="36">
        <f t="shared" si="0"/>
        <v>120098.82</v>
      </c>
    </row>
    <row r="51" spans="1:6" ht="120">
      <c r="A51" s="39" t="s">
        <v>71</v>
      </c>
      <c r="B51" s="38" t="s">
        <v>30</v>
      </c>
      <c r="C51" s="34" t="s">
        <v>252</v>
      </c>
      <c r="D51" s="35" t="s">
        <v>39</v>
      </c>
      <c r="E51" s="35">
        <v>95901.18</v>
      </c>
      <c r="F51" s="36" t="str">
        <f t="shared" si="0"/>
        <v>-</v>
      </c>
    </row>
    <row r="52" spans="1:6" ht="15.75">
      <c r="A52" s="42" t="s">
        <v>72</v>
      </c>
      <c r="B52" s="38" t="s">
        <v>30</v>
      </c>
      <c r="C52" s="44" t="s">
        <v>253</v>
      </c>
      <c r="D52" s="35">
        <v>916000</v>
      </c>
      <c r="E52" s="35">
        <v>886401.62</v>
      </c>
      <c r="F52" s="36">
        <f t="shared" si="0"/>
        <v>29598.380000000005</v>
      </c>
    </row>
    <row r="53" spans="1:6" ht="15">
      <c r="A53" s="39" t="s">
        <v>73</v>
      </c>
      <c r="B53" s="38" t="s">
        <v>30</v>
      </c>
      <c r="C53" s="34" t="s">
        <v>254</v>
      </c>
      <c r="D53" s="35">
        <v>22000</v>
      </c>
      <c r="E53" s="35">
        <v>12522</v>
      </c>
      <c r="F53" s="36">
        <f t="shared" ref="F53:F81" si="1">IF(OR(D53="-",IF(E53="-",0,E53)&gt;=IF(D53="-",0,D53)),"-",IF(D53="-",0,D53)-IF(E53="-",0,E53))</f>
        <v>9478</v>
      </c>
    </row>
    <row r="54" spans="1:6" ht="75">
      <c r="A54" s="39" t="s">
        <v>74</v>
      </c>
      <c r="B54" s="38" t="s">
        <v>30</v>
      </c>
      <c r="C54" s="34" t="s">
        <v>255</v>
      </c>
      <c r="D54" s="35" t="s">
        <v>39</v>
      </c>
      <c r="E54" s="35">
        <v>12522</v>
      </c>
      <c r="F54" s="36" t="str">
        <f t="shared" si="1"/>
        <v>-</v>
      </c>
    </row>
    <row r="55" spans="1:6" ht="15">
      <c r="A55" s="39" t="s">
        <v>75</v>
      </c>
      <c r="B55" s="38" t="s">
        <v>30</v>
      </c>
      <c r="C55" s="34" t="s">
        <v>256</v>
      </c>
      <c r="D55" s="35">
        <v>894000</v>
      </c>
      <c r="E55" s="35">
        <v>873879.62</v>
      </c>
      <c r="F55" s="36">
        <f t="shared" si="1"/>
        <v>20120.380000000005</v>
      </c>
    </row>
    <row r="56" spans="1:6" ht="75">
      <c r="A56" s="39" t="s">
        <v>76</v>
      </c>
      <c r="B56" s="38" t="s">
        <v>30</v>
      </c>
      <c r="C56" s="34" t="s">
        <v>257</v>
      </c>
      <c r="D56" s="35" t="s">
        <v>39</v>
      </c>
      <c r="E56" s="35">
        <v>873879.62</v>
      </c>
      <c r="F56" s="36" t="str">
        <f t="shared" si="1"/>
        <v>-</v>
      </c>
    </row>
    <row r="57" spans="1:6" ht="15.75">
      <c r="A57" s="42" t="s">
        <v>77</v>
      </c>
      <c r="B57" s="38" t="s">
        <v>30</v>
      </c>
      <c r="C57" s="44" t="s">
        <v>258</v>
      </c>
      <c r="D57" s="35">
        <v>2227000</v>
      </c>
      <c r="E57" s="35">
        <v>854162.87</v>
      </c>
      <c r="F57" s="36">
        <f t="shared" si="1"/>
        <v>1372837.13</v>
      </c>
    </row>
    <row r="58" spans="1:6" ht="15">
      <c r="A58" s="39" t="s">
        <v>78</v>
      </c>
      <c r="B58" s="38" t="s">
        <v>30</v>
      </c>
      <c r="C58" s="34" t="s">
        <v>259</v>
      </c>
      <c r="D58" s="35">
        <v>357000</v>
      </c>
      <c r="E58" s="35">
        <v>280402.59000000003</v>
      </c>
      <c r="F58" s="36">
        <f t="shared" si="1"/>
        <v>76597.409999999974</v>
      </c>
    </row>
    <row r="59" spans="1:6" ht="60">
      <c r="A59" s="39" t="s">
        <v>79</v>
      </c>
      <c r="B59" s="38" t="s">
        <v>30</v>
      </c>
      <c r="C59" s="34" t="s">
        <v>277</v>
      </c>
      <c r="D59" s="35">
        <v>357000</v>
      </c>
      <c r="E59" s="35">
        <v>280402.59000000003</v>
      </c>
      <c r="F59" s="36">
        <f t="shared" si="1"/>
        <v>76597.409999999974</v>
      </c>
    </row>
    <row r="60" spans="1:6" ht="15">
      <c r="A60" s="39" t="s">
        <v>80</v>
      </c>
      <c r="B60" s="38" t="s">
        <v>30</v>
      </c>
      <c r="C60" s="34" t="s">
        <v>276</v>
      </c>
      <c r="D60" s="35">
        <v>1870000</v>
      </c>
      <c r="E60" s="35">
        <v>573760.28</v>
      </c>
      <c r="F60" s="36">
        <f t="shared" si="1"/>
        <v>1296239.72</v>
      </c>
    </row>
    <row r="61" spans="1:6" ht="60">
      <c r="A61" s="39" t="s">
        <v>81</v>
      </c>
      <c r="B61" s="38" t="s">
        <v>30</v>
      </c>
      <c r="C61" s="34" t="s">
        <v>275</v>
      </c>
      <c r="D61" s="35">
        <v>1870000</v>
      </c>
      <c r="E61" s="35">
        <v>573760.28</v>
      </c>
      <c r="F61" s="36">
        <f t="shared" si="1"/>
        <v>1296239.72</v>
      </c>
    </row>
    <row r="62" spans="1:6" ht="78.75">
      <c r="A62" s="42" t="s">
        <v>82</v>
      </c>
      <c r="B62" s="38" t="s">
        <v>30</v>
      </c>
      <c r="C62" s="44" t="s">
        <v>83</v>
      </c>
      <c r="D62" s="35">
        <v>517200</v>
      </c>
      <c r="E62" s="45">
        <f>E64+E67+E69</f>
        <v>274415.95</v>
      </c>
      <c r="F62" s="36">
        <f t="shared" si="1"/>
        <v>242784.05</v>
      </c>
    </row>
    <row r="63" spans="1:6" ht="135">
      <c r="A63" s="40" t="s">
        <v>84</v>
      </c>
      <c r="B63" s="38" t="s">
        <v>30</v>
      </c>
      <c r="C63" s="34" t="s">
        <v>85</v>
      </c>
      <c r="D63" s="35">
        <v>463900</v>
      </c>
      <c r="E63" s="35">
        <v>217393.94</v>
      </c>
      <c r="F63" s="36">
        <f t="shared" si="1"/>
        <v>246506.06</v>
      </c>
    </row>
    <row r="64" spans="1:6" ht="105">
      <c r="A64" s="39" t="s">
        <v>86</v>
      </c>
      <c r="B64" s="38" t="s">
        <v>30</v>
      </c>
      <c r="C64" s="34" t="s">
        <v>87</v>
      </c>
      <c r="D64" s="35">
        <v>406700</v>
      </c>
      <c r="E64" s="35">
        <v>197752.44</v>
      </c>
      <c r="F64" s="36">
        <f t="shared" si="1"/>
        <v>208947.56</v>
      </c>
    </row>
    <row r="65" spans="1:6" ht="135">
      <c r="A65" s="40" t="s">
        <v>88</v>
      </c>
      <c r="B65" s="38" t="s">
        <v>30</v>
      </c>
      <c r="C65" s="34" t="s">
        <v>89</v>
      </c>
      <c r="D65" s="35">
        <v>406700</v>
      </c>
      <c r="E65" s="35">
        <v>197752.44</v>
      </c>
      <c r="F65" s="36">
        <f t="shared" si="1"/>
        <v>208947.56</v>
      </c>
    </row>
    <row r="66" spans="1:6" ht="135">
      <c r="A66" s="40" t="s">
        <v>88</v>
      </c>
      <c r="B66" s="38" t="s">
        <v>30</v>
      </c>
      <c r="C66" s="34" t="s">
        <v>89</v>
      </c>
      <c r="D66" s="35">
        <v>406700</v>
      </c>
      <c r="E66" s="35">
        <v>197752.44</v>
      </c>
      <c r="F66" s="36">
        <f t="shared" si="1"/>
        <v>208947.56</v>
      </c>
    </row>
    <row r="67" spans="1:6" ht="60">
      <c r="A67" s="39" t="s">
        <v>90</v>
      </c>
      <c r="B67" s="38" t="s">
        <v>30</v>
      </c>
      <c r="C67" s="34" t="s">
        <v>260</v>
      </c>
      <c r="D67" s="35">
        <v>57200</v>
      </c>
      <c r="E67" s="35">
        <v>19641.5</v>
      </c>
      <c r="F67" s="36">
        <f t="shared" si="1"/>
        <v>37558.5</v>
      </c>
    </row>
    <row r="68" spans="1:6" ht="60">
      <c r="A68" s="39" t="s">
        <v>91</v>
      </c>
      <c r="B68" s="38" t="s">
        <v>30</v>
      </c>
      <c r="C68" s="34" t="s">
        <v>261</v>
      </c>
      <c r="D68" s="35">
        <v>57200</v>
      </c>
      <c r="E68" s="35">
        <v>19641.5</v>
      </c>
      <c r="F68" s="36">
        <f t="shared" si="1"/>
        <v>37558.5</v>
      </c>
    </row>
    <row r="69" spans="1:6" ht="65.25" customHeight="1">
      <c r="A69" s="40" t="s">
        <v>92</v>
      </c>
      <c r="B69" s="38" t="s">
        <v>30</v>
      </c>
      <c r="C69" s="34" t="s">
        <v>274</v>
      </c>
      <c r="D69" s="35">
        <v>53300</v>
      </c>
      <c r="E69" s="35">
        <v>57022.01</v>
      </c>
      <c r="F69" s="36" t="str">
        <f t="shared" si="1"/>
        <v>-</v>
      </c>
    </row>
    <row r="70" spans="1:6" ht="154.5" customHeight="1">
      <c r="A70" s="167" t="s">
        <v>93</v>
      </c>
      <c r="B70" s="38" t="s">
        <v>30</v>
      </c>
      <c r="C70" s="34" t="s">
        <v>273</v>
      </c>
      <c r="D70" s="35">
        <v>53300</v>
      </c>
      <c r="E70" s="35">
        <v>57022.01</v>
      </c>
      <c r="F70" s="36" t="str">
        <f t="shared" si="1"/>
        <v>-</v>
      </c>
    </row>
    <row r="71" spans="1:6" ht="46.5" customHeight="1">
      <c r="A71" s="168" t="s">
        <v>94</v>
      </c>
      <c r="B71" s="119" t="s">
        <v>30</v>
      </c>
      <c r="C71" s="120" t="s">
        <v>272</v>
      </c>
      <c r="D71" s="121">
        <v>800</v>
      </c>
      <c r="E71" s="122">
        <v>27285.26</v>
      </c>
      <c r="F71" s="123" t="str">
        <f t="shared" si="1"/>
        <v>-</v>
      </c>
    </row>
    <row r="72" spans="1:6" ht="31.5" customHeight="1">
      <c r="A72" s="169" t="s">
        <v>95</v>
      </c>
      <c r="B72" s="119" t="s">
        <v>30</v>
      </c>
      <c r="C72" s="120" t="s">
        <v>271</v>
      </c>
      <c r="D72" s="121">
        <v>800</v>
      </c>
      <c r="E72" s="121">
        <v>27285.26</v>
      </c>
      <c r="F72" s="123" t="str">
        <f t="shared" si="1"/>
        <v>-</v>
      </c>
    </row>
    <row r="73" spans="1:6" ht="36" customHeight="1">
      <c r="A73" s="169" t="s">
        <v>96</v>
      </c>
      <c r="B73" s="119" t="s">
        <v>30</v>
      </c>
      <c r="C73" s="120" t="s">
        <v>270</v>
      </c>
      <c r="D73" s="121">
        <v>800</v>
      </c>
      <c r="E73" s="121">
        <v>27285.26</v>
      </c>
      <c r="F73" s="123" t="str">
        <f t="shared" si="1"/>
        <v>-</v>
      </c>
    </row>
    <row r="74" spans="1:6" ht="39" customHeight="1">
      <c r="A74" s="169" t="s">
        <v>97</v>
      </c>
      <c r="B74" s="119" t="s">
        <v>30</v>
      </c>
      <c r="C74" s="120" t="s">
        <v>269</v>
      </c>
      <c r="D74" s="121">
        <v>800</v>
      </c>
      <c r="E74" s="121">
        <v>27285.26</v>
      </c>
      <c r="F74" s="123" t="str">
        <f t="shared" si="1"/>
        <v>-</v>
      </c>
    </row>
    <row r="75" spans="1:6" ht="45.75" customHeight="1">
      <c r="A75" s="168" t="s">
        <v>98</v>
      </c>
      <c r="B75" s="119" t="s">
        <v>30</v>
      </c>
      <c r="C75" s="120" t="s">
        <v>268</v>
      </c>
      <c r="D75" s="121" t="s">
        <v>39</v>
      </c>
      <c r="E75" s="122">
        <v>179488.09</v>
      </c>
      <c r="F75" s="123" t="str">
        <f t="shared" si="1"/>
        <v>-</v>
      </c>
    </row>
    <row r="76" spans="1:6" ht="43.5">
      <c r="A76" s="169" t="s">
        <v>99</v>
      </c>
      <c r="B76" s="119" t="s">
        <v>30</v>
      </c>
      <c r="C76" s="120" t="s">
        <v>267</v>
      </c>
      <c r="D76" s="121" t="s">
        <v>39</v>
      </c>
      <c r="E76" s="121">
        <v>179488.09</v>
      </c>
      <c r="F76" s="123" t="str">
        <f t="shared" si="1"/>
        <v>-</v>
      </c>
    </row>
    <row r="77" spans="1:6" ht="52.5" customHeight="1">
      <c r="A77" s="169" t="s">
        <v>100</v>
      </c>
      <c r="B77" s="119" t="s">
        <v>30</v>
      </c>
      <c r="C77" s="120" t="s">
        <v>266</v>
      </c>
      <c r="D77" s="121" t="s">
        <v>39</v>
      </c>
      <c r="E77" s="121">
        <v>179488.09</v>
      </c>
      <c r="F77" s="123" t="str">
        <f t="shared" si="1"/>
        <v>-</v>
      </c>
    </row>
    <row r="78" spans="1:6" ht="77.25" customHeight="1">
      <c r="A78" s="169" t="s">
        <v>101</v>
      </c>
      <c r="B78" s="119" t="s">
        <v>30</v>
      </c>
      <c r="C78" s="120" t="s">
        <v>265</v>
      </c>
      <c r="D78" s="121" t="s">
        <v>39</v>
      </c>
      <c r="E78" s="121">
        <v>179488.09</v>
      </c>
      <c r="F78" s="123" t="str">
        <f t="shared" si="1"/>
        <v>-</v>
      </c>
    </row>
    <row r="79" spans="1:6" ht="35.25" customHeight="1">
      <c r="A79" s="168" t="s">
        <v>102</v>
      </c>
      <c r="B79" s="119" t="s">
        <v>30</v>
      </c>
      <c r="C79" s="124" t="s">
        <v>264</v>
      </c>
      <c r="D79" s="121" t="s">
        <v>39</v>
      </c>
      <c r="E79" s="122">
        <v>300</v>
      </c>
      <c r="F79" s="123" t="str">
        <f t="shared" si="1"/>
        <v>-</v>
      </c>
    </row>
    <row r="80" spans="1:6" ht="77.25" customHeight="1">
      <c r="A80" s="39" t="s">
        <v>103</v>
      </c>
      <c r="B80" s="119" t="s">
        <v>30</v>
      </c>
      <c r="C80" s="120" t="s">
        <v>263</v>
      </c>
      <c r="D80" s="121" t="s">
        <v>39</v>
      </c>
      <c r="E80" s="121">
        <v>300</v>
      </c>
      <c r="F80" s="123" t="str">
        <f t="shared" si="1"/>
        <v>-</v>
      </c>
    </row>
    <row r="81" spans="1:6" ht="95.25" customHeight="1">
      <c r="A81" s="39" t="s">
        <v>104</v>
      </c>
      <c r="B81" s="119" t="s">
        <v>30</v>
      </c>
      <c r="C81" s="120" t="s">
        <v>262</v>
      </c>
      <c r="D81" s="121" t="s">
        <v>39</v>
      </c>
      <c r="E81" s="121">
        <v>300</v>
      </c>
      <c r="F81" s="123" t="str">
        <f t="shared" si="1"/>
        <v>-</v>
      </c>
    </row>
    <row r="82" spans="1:6" ht="24.75" customHeight="1">
      <c r="A82" s="78" t="s">
        <v>105</v>
      </c>
      <c r="B82" s="119" t="s">
        <v>30</v>
      </c>
      <c r="C82" s="124" t="s">
        <v>240</v>
      </c>
      <c r="D82" s="121">
        <v>19756900</v>
      </c>
      <c r="E82" s="121">
        <f>E83+E99</f>
        <v>19729786.719999999</v>
      </c>
      <c r="F82" s="123">
        <f t="shared" ref="F82:F99" si="2">IF(OR(D82="-",IF(E82="-",0,E82)&gt;=IF(D82="-",0,D82)),"-",IF(D82="-",0,D82)-IF(E82="-",0,E82))</f>
        <v>27113.280000001192</v>
      </c>
    </row>
    <row r="83" spans="1:6" ht="66.75" customHeight="1">
      <c r="A83" s="78" t="s">
        <v>106</v>
      </c>
      <c r="B83" s="119" t="s">
        <v>30</v>
      </c>
      <c r="C83" s="124" t="s">
        <v>239</v>
      </c>
      <c r="D83" s="121">
        <v>20073000</v>
      </c>
      <c r="E83" s="121">
        <v>20045839</v>
      </c>
      <c r="F83" s="123">
        <f t="shared" si="2"/>
        <v>27161</v>
      </c>
    </row>
    <row r="84" spans="1:6" ht="42.75" customHeight="1">
      <c r="A84" s="39" t="s">
        <v>107</v>
      </c>
      <c r="B84" s="119" t="s">
        <v>30</v>
      </c>
      <c r="C84" s="120" t="s">
        <v>238</v>
      </c>
      <c r="D84" s="121">
        <v>7574400</v>
      </c>
      <c r="E84" s="121">
        <v>7574400</v>
      </c>
      <c r="F84" s="123" t="str">
        <f t="shared" si="2"/>
        <v>-</v>
      </c>
    </row>
    <row r="85" spans="1:6" ht="44.25" customHeight="1">
      <c r="A85" s="39" t="s">
        <v>108</v>
      </c>
      <c r="B85" s="119" t="s">
        <v>30</v>
      </c>
      <c r="C85" s="120" t="s">
        <v>237</v>
      </c>
      <c r="D85" s="121">
        <v>7345000</v>
      </c>
      <c r="E85" s="121">
        <v>7345000</v>
      </c>
      <c r="F85" s="123" t="str">
        <f t="shared" si="2"/>
        <v>-</v>
      </c>
    </row>
    <row r="86" spans="1:6" ht="45.75" customHeight="1">
      <c r="A86" s="170" t="s">
        <v>109</v>
      </c>
      <c r="B86" s="119" t="s">
        <v>30</v>
      </c>
      <c r="C86" s="120" t="s">
        <v>236</v>
      </c>
      <c r="D86" s="121">
        <v>7345000</v>
      </c>
      <c r="E86" s="121">
        <v>7345000</v>
      </c>
      <c r="F86" s="123" t="str">
        <f t="shared" si="2"/>
        <v>-</v>
      </c>
    </row>
    <row r="87" spans="1:6" ht="45" customHeight="1">
      <c r="A87" s="170" t="s">
        <v>110</v>
      </c>
      <c r="B87" s="119" t="s">
        <v>30</v>
      </c>
      <c r="C87" s="120" t="s">
        <v>235</v>
      </c>
      <c r="D87" s="121">
        <v>229400</v>
      </c>
      <c r="E87" s="121">
        <v>229400</v>
      </c>
      <c r="F87" s="123" t="str">
        <f t="shared" si="2"/>
        <v>-</v>
      </c>
    </row>
    <row r="88" spans="1:6" ht="60" customHeight="1">
      <c r="A88" s="170" t="s">
        <v>111</v>
      </c>
      <c r="B88" s="119" t="s">
        <v>30</v>
      </c>
      <c r="C88" s="120" t="s">
        <v>234</v>
      </c>
      <c r="D88" s="121">
        <v>229400</v>
      </c>
      <c r="E88" s="121">
        <v>229400</v>
      </c>
      <c r="F88" s="123" t="str">
        <f t="shared" si="2"/>
        <v>-</v>
      </c>
    </row>
    <row r="89" spans="1:6" ht="30.75" customHeight="1">
      <c r="A89" s="39" t="s">
        <v>112</v>
      </c>
      <c r="B89" s="38" t="s">
        <v>30</v>
      </c>
      <c r="C89" s="34" t="s">
        <v>233</v>
      </c>
      <c r="D89" s="35">
        <v>118200</v>
      </c>
      <c r="E89" s="35">
        <v>118200</v>
      </c>
      <c r="F89" s="36" t="str">
        <f t="shared" si="2"/>
        <v>-</v>
      </c>
    </row>
    <row r="90" spans="1:6" ht="60">
      <c r="A90" s="39" t="s">
        <v>113</v>
      </c>
      <c r="B90" s="38" t="s">
        <v>30</v>
      </c>
      <c r="C90" s="34" t="s">
        <v>232</v>
      </c>
      <c r="D90" s="35">
        <v>200</v>
      </c>
      <c r="E90" s="35">
        <v>200</v>
      </c>
      <c r="F90" s="36" t="str">
        <f t="shared" si="2"/>
        <v>-</v>
      </c>
    </row>
    <row r="91" spans="1:6" ht="60">
      <c r="A91" s="39" t="s">
        <v>114</v>
      </c>
      <c r="B91" s="38" t="s">
        <v>30</v>
      </c>
      <c r="C91" s="34" t="s">
        <v>231</v>
      </c>
      <c r="D91" s="35">
        <v>200</v>
      </c>
      <c r="E91" s="35">
        <v>200</v>
      </c>
      <c r="F91" s="36" t="str">
        <f t="shared" si="2"/>
        <v>-</v>
      </c>
    </row>
    <row r="92" spans="1:6" ht="90.75" customHeight="1">
      <c r="A92" s="39" t="s">
        <v>115</v>
      </c>
      <c r="B92" s="38" t="s">
        <v>30</v>
      </c>
      <c r="C92" s="34" t="s">
        <v>230</v>
      </c>
      <c r="D92" s="35">
        <v>118000</v>
      </c>
      <c r="E92" s="35">
        <v>118000</v>
      </c>
      <c r="F92" s="36" t="str">
        <f t="shared" si="2"/>
        <v>-</v>
      </c>
    </row>
    <row r="93" spans="1:6" ht="75">
      <c r="A93" s="39" t="s">
        <v>116</v>
      </c>
      <c r="B93" s="38" t="s">
        <v>30</v>
      </c>
      <c r="C93" s="34" t="s">
        <v>229</v>
      </c>
      <c r="D93" s="35">
        <v>118000</v>
      </c>
      <c r="E93" s="35">
        <v>118000</v>
      </c>
      <c r="F93" s="36" t="str">
        <f t="shared" si="2"/>
        <v>-</v>
      </c>
    </row>
    <row r="94" spans="1:6" ht="15">
      <c r="A94" s="39" t="s">
        <v>117</v>
      </c>
      <c r="B94" s="38" t="s">
        <v>30</v>
      </c>
      <c r="C94" s="34" t="s">
        <v>228</v>
      </c>
      <c r="D94" s="35">
        <v>12380400</v>
      </c>
      <c r="E94" s="35">
        <v>12353239</v>
      </c>
      <c r="F94" s="36">
        <f t="shared" si="2"/>
        <v>27161</v>
      </c>
    </row>
    <row r="95" spans="1:6" ht="30">
      <c r="A95" s="39" t="s">
        <v>118</v>
      </c>
      <c r="B95" s="38" t="s">
        <v>30</v>
      </c>
      <c r="C95" s="34" t="s">
        <v>227</v>
      </c>
      <c r="D95" s="35">
        <v>12380400</v>
      </c>
      <c r="E95" s="35">
        <v>12353239</v>
      </c>
      <c r="F95" s="36">
        <f t="shared" si="2"/>
        <v>27161</v>
      </c>
    </row>
    <row r="96" spans="1:6" ht="45">
      <c r="A96" s="39" t="s">
        <v>119</v>
      </c>
      <c r="B96" s="38" t="s">
        <v>30</v>
      </c>
      <c r="C96" s="34" t="s">
        <v>226</v>
      </c>
      <c r="D96" s="35">
        <v>12380400</v>
      </c>
      <c r="E96" s="35">
        <v>12353239</v>
      </c>
      <c r="F96" s="36">
        <f t="shared" si="2"/>
        <v>27161</v>
      </c>
    </row>
    <row r="97" spans="1:6" ht="78.75">
      <c r="A97" s="42" t="s">
        <v>120</v>
      </c>
      <c r="B97" s="38" t="s">
        <v>30</v>
      </c>
      <c r="C97" s="44" t="s">
        <v>225</v>
      </c>
      <c r="D97" s="35">
        <v>-316100</v>
      </c>
      <c r="E97" s="35">
        <v>-316052.28000000003</v>
      </c>
      <c r="F97" s="36" t="str">
        <f t="shared" si="2"/>
        <v>-</v>
      </c>
    </row>
    <row r="98" spans="1:6" ht="75">
      <c r="A98" s="39" t="s">
        <v>121</v>
      </c>
      <c r="B98" s="38" t="s">
        <v>30</v>
      </c>
      <c r="C98" s="34" t="s">
        <v>224</v>
      </c>
      <c r="D98" s="35">
        <v>-316100</v>
      </c>
      <c r="E98" s="35">
        <v>-316052.28000000003</v>
      </c>
      <c r="F98" s="36" t="str">
        <f t="shared" si="2"/>
        <v>-</v>
      </c>
    </row>
    <row r="99" spans="1:6" ht="75.75" thickBot="1">
      <c r="A99" s="39" t="s">
        <v>122</v>
      </c>
      <c r="B99" s="38" t="s">
        <v>30</v>
      </c>
      <c r="C99" s="34" t="s">
        <v>223</v>
      </c>
      <c r="D99" s="35">
        <v>-316100</v>
      </c>
      <c r="E99" s="35">
        <v>-316052.28000000003</v>
      </c>
      <c r="F99" s="36" t="str">
        <f t="shared" si="2"/>
        <v>-</v>
      </c>
    </row>
    <row r="100" spans="1:6" ht="12.75" customHeight="1">
      <c r="A100" s="2"/>
      <c r="B100" s="3"/>
      <c r="C100" s="3"/>
      <c r="D100" s="4"/>
      <c r="E100" s="4"/>
      <c r="F100" s="4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 F30 F27:F28 F40">
    <cfRule type="cellIs" priority="1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4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06"/>
  <sheetViews>
    <sheetView showGridLines="0" topLeftCell="A111" workbookViewId="0">
      <selection activeCell="C19" sqref="C19"/>
    </sheetView>
  </sheetViews>
  <sheetFormatPr defaultRowHeight="12.75" customHeight="1"/>
  <cols>
    <col min="1" max="1" width="47.28515625" style="46" bestFit="1" customWidth="1"/>
    <col min="2" max="2" width="7.5703125" style="46" customWidth="1"/>
    <col min="3" max="3" width="40.7109375" style="46" customWidth="1"/>
    <col min="4" max="4" width="18.85546875" style="46" customWidth="1"/>
    <col min="5" max="6" width="18.7109375" style="46" customWidth="1"/>
    <col min="7" max="16384" width="9.140625" style="46"/>
  </cols>
  <sheetData>
    <row r="1" spans="1:6" ht="15"/>
    <row r="2" spans="1:6" ht="15" customHeight="1">
      <c r="A2" s="137" t="s">
        <v>123</v>
      </c>
      <c r="B2" s="137"/>
      <c r="C2" s="137"/>
      <c r="D2" s="137"/>
      <c r="E2" s="17"/>
      <c r="F2" s="11" t="s">
        <v>124</v>
      </c>
    </row>
    <row r="3" spans="1:6" ht="13.5" customHeight="1" thickBot="1">
      <c r="A3" s="7"/>
      <c r="B3" s="7"/>
      <c r="C3" s="47"/>
      <c r="D3" s="11"/>
      <c r="E3" s="11"/>
      <c r="F3" s="11"/>
    </row>
    <row r="4" spans="1:6" ht="10.15" customHeight="1">
      <c r="A4" s="145" t="s">
        <v>20</v>
      </c>
      <c r="B4" s="125" t="s">
        <v>21</v>
      </c>
      <c r="C4" s="143" t="s">
        <v>125</v>
      </c>
      <c r="D4" s="128" t="s">
        <v>23</v>
      </c>
      <c r="E4" s="148" t="s">
        <v>24</v>
      </c>
      <c r="F4" s="134" t="s">
        <v>25</v>
      </c>
    </row>
    <row r="5" spans="1:6" ht="5.45" customHeight="1">
      <c r="A5" s="146"/>
      <c r="B5" s="126"/>
      <c r="C5" s="144"/>
      <c r="D5" s="129"/>
      <c r="E5" s="149"/>
      <c r="F5" s="135"/>
    </row>
    <row r="6" spans="1:6" ht="9.6" customHeight="1">
      <c r="A6" s="146"/>
      <c r="B6" s="126"/>
      <c r="C6" s="144"/>
      <c r="D6" s="129"/>
      <c r="E6" s="149"/>
      <c r="F6" s="135"/>
    </row>
    <row r="7" spans="1:6" ht="6" customHeight="1">
      <c r="A7" s="146"/>
      <c r="B7" s="126"/>
      <c r="C7" s="144"/>
      <c r="D7" s="129"/>
      <c r="E7" s="149"/>
      <c r="F7" s="135"/>
    </row>
    <row r="8" spans="1:6" ht="6.6" customHeight="1">
      <c r="A8" s="146"/>
      <c r="B8" s="126"/>
      <c r="C8" s="144"/>
      <c r="D8" s="129"/>
      <c r="E8" s="149"/>
      <c r="F8" s="135"/>
    </row>
    <row r="9" spans="1:6" ht="10.9" customHeight="1">
      <c r="A9" s="146"/>
      <c r="B9" s="126"/>
      <c r="C9" s="144"/>
      <c r="D9" s="129"/>
      <c r="E9" s="149"/>
      <c r="F9" s="135"/>
    </row>
    <row r="10" spans="1:6" ht="4.1500000000000004" hidden="1" customHeight="1">
      <c r="A10" s="146"/>
      <c r="B10" s="126"/>
      <c r="C10" s="48"/>
      <c r="D10" s="129"/>
      <c r="E10" s="49"/>
      <c r="F10" s="50"/>
    </row>
    <row r="11" spans="1:6" ht="13.15" hidden="1" customHeight="1">
      <c r="A11" s="147"/>
      <c r="B11" s="127"/>
      <c r="C11" s="51"/>
      <c r="D11" s="130"/>
      <c r="E11" s="52"/>
      <c r="F11" s="53"/>
    </row>
    <row r="12" spans="1:6" ht="13.5" customHeight="1" thickBot="1">
      <c r="A12" s="19">
        <v>1</v>
      </c>
      <c r="B12" s="20">
        <v>2</v>
      </c>
      <c r="C12" s="21">
        <v>3</v>
      </c>
      <c r="D12" s="22" t="s">
        <v>26</v>
      </c>
      <c r="E12" s="54" t="s">
        <v>27</v>
      </c>
      <c r="F12" s="24" t="s">
        <v>28</v>
      </c>
    </row>
    <row r="13" spans="1:6" ht="15.75">
      <c r="A13" s="80" t="s">
        <v>126</v>
      </c>
      <c r="B13" s="55" t="s">
        <v>127</v>
      </c>
      <c r="C13" s="56" t="s">
        <v>128</v>
      </c>
      <c r="D13" s="57">
        <v>27116000</v>
      </c>
      <c r="E13" s="58">
        <v>24865580.98</v>
      </c>
      <c r="F13" s="59">
        <f>IF(OR(D13="-",IF(E13="-",0,E13)&gt;=IF(D13="-",0,D13)),"-",IF(D13="-",0,D13)-IF(E13="-",0,E13))</f>
        <v>2250419.0199999996</v>
      </c>
    </row>
    <row r="14" spans="1:6" ht="15">
      <c r="A14" s="77" t="s">
        <v>32</v>
      </c>
      <c r="B14" s="60"/>
      <c r="C14" s="61"/>
      <c r="D14" s="62"/>
      <c r="E14" s="63"/>
      <c r="F14" s="64"/>
    </row>
    <row r="15" spans="1:6" ht="31.5">
      <c r="A15" s="79" t="s">
        <v>511</v>
      </c>
      <c r="B15" s="55" t="s">
        <v>127</v>
      </c>
      <c r="C15" s="56" t="s">
        <v>278</v>
      </c>
      <c r="D15" s="57">
        <v>27116000</v>
      </c>
      <c r="E15" s="58">
        <v>24865580.98</v>
      </c>
      <c r="F15" s="59">
        <f t="shared" ref="F15:F78" si="0">IF(OR(D15="-",IF(E15="-",0,E15)&gt;=IF(D15="-",0,D15)),"-",IF(D15="-",0,D15)-IF(E15="-",0,E15))</f>
        <v>2250419.0199999996</v>
      </c>
    </row>
    <row r="16" spans="1:6" ht="15.75">
      <c r="A16" s="78" t="s">
        <v>129</v>
      </c>
      <c r="B16" s="55" t="s">
        <v>127</v>
      </c>
      <c r="C16" s="56" t="s">
        <v>279</v>
      </c>
      <c r="D16" s="57">
        <v>6788200</v>
      </c>
      <c r="E16" s="58">
        <v>6608861.54</v>
      </c>
      <c r="F16" s="59">
        <f t="shared" si="0"/>
        <v>179338.45999999996</v>
      </c>
    </row>
    <row r="17" spans="1:6" ht="75">
      <c r="A17" s="39" t="s">
        <v>148</v>
      </c>
      <c r="B17" s="65" t="s">
        <v>127</v>
      </c>
      <c r="C17" s="26" t="s">
        <v>280</v>
      </c>
      <c r="D17" s="27">
        <v>6411400</v>
      </c>
      <c r="E17" s="66">
        <v>6279709.5800000001</v>
      </c>
      <c r="F17" s="67">
        <f t="shared" si="0"/>
        <v>131690.41999999993</v>
      </c>
    </row>
    <row r="18" spans="1:6" ht="60">
      <c r="A18" s="39" t="s">
        <v>281</v>
      </c>
      <c r="B18" s="65" t="s">
        <v>127</v>
      </c>
      <c r="C18" s="26" t="s">
        <v>282</v>
      </c>
      <c r="D18" s="27">
        <v>6411200</v>
      </c>
      <c r="E18" s="66">
        <v>6279509.5800000001</v>
      </c>
      <c r="F18" s="67">
        <f t="shared" si="0"/>
        <v>131690.41999999993</v>
      </c>
    </row>
    <row r="19" spans="1:6" ht="45">
      <c r="A19" s="39" t="s">
        <v>283</v>
      </c>
      <c r="B19" s="65" t="s">
        <v>127</v>
      </c>
      <c r="C19" s="26" t="s">
        <v>284</v>
      </c>
      <c r="D19" s="27">
        <v>6411200</v>
      </c>
      <c r="E19" s="66">
        <v>6279509.5800000001</v>
      </c>
      <c r="F19" s="67">
        <f t="shared" si="0"/>
        <v>131690.41999999993</v>
      </c>
    </row>
    <row r="20" spans="1:6" ht="141" customHeight="1">
      <c r="A20" s="40" t="s">
        <v>285</v>
      </c>
      <c r="B20" s="65" t="s">
        <v>127</v>
      </c>
      <c r="C20" s="26" t="s">
        <v>286</v>
      </c>
      <c r="D20" s="27">
        <v>5820000</v>
      </c>
      <c r="E20" s="66">
        <v>5810815.3499999996</v>
      </c>
      <c r="F20" s="67">
        <f t="shared" si="0"/>
        <v>9184.6500000003725</v>
      </c>
    </row>
    <row r="21" spans="1:6" ht="90">
      <c r="A21" s="39" t="s">
        <v>130</v>
      </c>
      <c r="B21" s="65" t="s">
        <v>127</v>
      </c>
      <c r="C21" s="26" t="s">
        <v>287</v>
      </c>
      <c r="D21" s="27">
        <v>5820000</v>
      </c>
      <c r="E21" s="66">
        <v>5810815.3499999996</v>
      </c>
      <c r="F21" s="67">
        <f t="shared" si="0"/>
        <v>9184.6500000003725</v>
      </c>
    </row>
    <row r="22" spans="1:6" ht="45">
      <c r="A22" s="39" t="s">
        <v>131</v>
      </c>
      <c r="B22" s="65" t="s">
        <v>127</v>
      </c>
      <c r="C22" s="26" t="s">
        <v>288</v>
      </c>
      <c r="D22" s="27">
        <v>5820000</v>
      </c>
      <c r="E22" s="66">
        <v>5810815.3499999996</v>
      </c>
      <c r="F22" s="67">
        <f t="shared" si="0"/>
        <v>9184.6500000003725</v>
      </c>
    </row>
    <row r="23" spans="1:6" ht="30">
      <c r="A23" s="39" t="s">
        <v>132</v>
      </c>
      <c r="B23" s="65" t="s">
        <v>127</v>
      </c>
      <c r="C23" s="26" t="s">
        <v>289</v>
      </c>
      <c r="D23" s="27">
        <v>4239700</v>
      </c>
      <c r="E23" s="66">
        <v>4231748.62</v>
      </c>
      <c r="F23" s="67">
        <f t="shared" si="0"/>
        <v>7951.3799999998882</v>
      </c>
    </row>
    <row r="24" spans="1:6" ht="60">
      <c r="A24" s="39" t="s">
        <v>133</v>
      </c>
      <c r="B24" s="65" t="s">
        <v>127</v>
      </c>
      <c r="C24" s="26" t="s">
        <v>290</v>
      </c>
      <c r="D24" s="27">
        <v>317500</v>
      </c>
      <c r="E24" s="66">
        <v>317011.20000000001</v>
      </c>
      <c r="F24" s="67">
        <f t="shared" si="0"/>
        <v>488.79999999998836</v>
      </c>
    </row>
    <row r="25" spans="1:6" ht="75">
      <c r="A25" s="39" t="s">
        <v>134</v>
      </c>
      <c r="B25" s="65" t="s">
        <v>127</v>
      </c>
      <c r="C25" s="26" t="s">
        <v>291</v>
      </c>
      <c r="D25" s="27">
        <v>1262800</v>
      </c>
      <c r="E25" s="66">
        <v>1262055.53</v>
      </c>
      <c r="F25" s="67">
        <f t="shared" si="0"/>
        <v>744.46999999997206</v>
      </c>
    </row>
    <row r="26" spans="1:6" ht="135">
      <c r="A26" s="40" t="s">
        <v>292</v>
      </c>
      <c r="B26" s="65" t="s">
        <v>127</v>
      </c>
      <c r="C26" s="26" t="s">
        <v>293</v>
      </c>
      <c r="D26" s="27">
        <v>591200</v>
      </c>
      <c r="E26" s="66">
        <v>468694.23</v>
      </c>
      <c r="F26" s="67">
        <f t="shared" si="0"/>
        <v>122505.77000000002</v>
      </c>
    </row>
    <row r="27" spans="1:6" ht="45">
      <c r="A27" s="39" t="s">
        <v>135</v>
      </c>
      <c r="B27" s="65" t="s">
        <v>127</v>
      </c>
      <c r="C27" s="26" t="s">
        <v>294</v>
      </c>
      <c r="D27" s="27">
        <v>591200</v>
      </c>
      <c r="E27" s="66">
        <v>468694.23</v>
      </c>
      <c r="F27" s="67">
        <f t="shared" si="0"/>
        <v>122505.77000000002</v>
      </c>
    </row>
    <row r="28" spans="1:6" ht="45">
      <c r="A28" s="39" t="s">
        <v>136</v>
      </c>
      <c r="B28" s="65" t="s">
        <v>127</v>
      </c>
      <c r="C28" s="26" t="s">
        <v>295</v>
      </c>
      <c r="D28" s="27">
        <v>591200</v>
      </c>
      <c r="E28" s="66">
        <v>468694.23</v>
      </c>
      <c r="F28" s="67">
        <f t="shared" si="0"/>
        <v>122505.77000000002</v>
      </c>
    </row>
    <row r="29" spans="1:6" ht="24.75" customHeight="1">
      <c r="A29" s="39" t="s">
        <v>137</v>
      </c>
      <c r="B29" s="65" t="s">
        <v>127</v>
      </c>
      <c r="C29" s="26" t="s">
        <v>296</v>
      </c>
      <c r="D29" s="27">
        <v>265700</v>
      </c>
      <c r="E29" s="66">
        <v>198501.32</v>
      </c>
      <c r="F29" s="67">
        <f t="shared" si="0"/>
        <v>67198.679999999993</v>
      </c>
    </row>
    <row r="30" spans="1:6" ht="23.25" customHeight="1">
      <c r="A30" s="39" t="s">
        <v>138</v>
      </c>
      <c r="B30" s="65" t="s">
        <v>127</v>
      </c>
      <c r="C30" s="26" t="s">
        <v>297</v>
      </c>
      <c r="D30" s="27">
        <v>325500</v>
      </c>
      <c r="E30" s="66">
        <v>270192.90999999997</v>
      </c>
      <c r="F30" s="67">
        <f t="shared" si="0"/>
        <v>55307.090000000026</v>
      </c>
    </row>
    <row r="31" spans="1:6" ht="45">
      <c r="A31" s="39" t="s">
        <v>298</v>
      </c>
      <c r="B31" s="65" t="s">
        <v>127</v>
      </c>
      <c r="C31" s="26" t="s">
        <v>299</v>
      </c>
      <c r="D31" s="27">
        <v>200</v>
      </c>
      <c r="E31" s="66">
        <v>200</v>
      </c>
      <c r="F31" s="67" t="str">
        <f t="shared" si="0"/>
        <v>-</v>
      </c>
    </row>
    <row r="32" spans="1:6" ht="24.75" customHeight="1">
      <c r="A32" s="39" t="s">
        <v>300</v>
      </c>
      <c r="B32" s="65" t="s">
        <v>127</v>
      </c>
      <c r="C32" s="26" t="s">
        <v>301</v>
      </c>
      <c r="D32" s="27">
        <v>200</v>
      </c>
      <c r="E32" s="66">
        <v>200</v>
      </c>
      <c r="F32" s="67" t="str">
        <f t="shared" si="0"/>
        <v>-</v>
      </c>
    </row>
    <row r="33" spans="1:6" ht="180">
      <c r="A33" s="40" t="s">
        <v>302</v>
      </c>
      <c r="B33" s="65" t="s">
        <v>127</v>
      </c>
      <c r="C33" s="26" t="s">
        <v>303</v>
      </c>
      <c r="D33" s="27">
        <v>200</v>
      </c>
      <c r="E33" s="66">
        <v>200</v>
      </c>
      <c r="F33" s="67" t="str">
        <f t="shared" si="0"/>
        <v>-</v>
      </c>
    </row>
    <row r="34" spans="1:6" ht="45">
      <c r="A34" s="39" t="s">
        <v>135</v>
      </c>
      <c r="B34" s="65" t="s">
        <v>127</v>
      </c>
      <c r="C34" s="26" t="s">
        <v>304</v>
      </c>
      <c r="D34" s="27">
        <v>200</v>
      </c>
      <c r="E34" s="66">
        <v>200</v>
      </c>
      <c r="F34" s="67" t="str">
        <f t="shared" si="0"/>
        <v>-</v>
      </c>
    </row>
    <row r="35" spans="1:6" ht="45">
      <c r="A35" s="39" t="s">
        <v>136</v>
      </c>
      <c r="B35" s="65" t="s">
        <v>127</v>
      </c>
      <c r="C35" s="26" t="s">
        <v>305</v>
      </c>
      <c r="D35" s="27">
        <v>200</v>
      </c>
      <c r="E35" s="66">
        <v>200</v>
      </c>
      <c r="F35" s="67" t="str">
        <f t="shared" si="0"/>
        <v>-</v>
      </c>
    </row>
    <row r="36" spans="1:6" ht="26.25" customHeight="1">
      <c r="A36" s="39" t="s">
        <v>137</v>
      </c>
      <c r="B36" s="65" t="s">
        <v>127</v>
      </c>
      <c r="C36" s="26" t="s">
        <v>306</v>
      </c>
      <c r="D36" s="27">
        <v>200</v>
      </c>
      <c r="E36" s="66">
        <v>200</v>
      </c>
      <c r="F36" s="67" t="str">
        <f t="shared" si="0"/>
        <v>-</v>
      </c>
    </row>
    <row r="37" spans="1:6" ht="60">
      <c r="A37" s="39" t="s">
        <v>149</v>
      </c>
      <c r="B37" s="65" t="s">
        <v>127</v>
      </c>
      <c r="C37" s="26" t="s">
        <v>307</v>
      </c>
      <c r="D37" s="27">
        <v>41500</v>
      </c>
      <c r="E37" s="66">
        <v>41500</v>
      </c>
      <c r="F37" s="67" t="str">
        <f t="shared" si="0"/>
        <v>-</v>
      </c>
    </row>
    <row r="38" spans="1:6" ht="45">
      <c r="A38" s="39" t="s">
        <v>298</v>
      </c>
      <c r="B38" s="65" t="s">
        <v>127</v>
      </c>
      <c r="C38" s="26" t="s">
        <v>308</v>
      </c>
      <c r="D38" s="27">
        <v>41500</v>
      </c>
      <c r="E38" s="66">
        <v>41500</v>
      </c>
      <c r="F38" s="67" t="str">
        <f t="shared" si="0"/>
        <v>-</v>
      </c>
    </row>
    <row r="39" spans="1:6" ht="30" customHeight="1">
      <c r="A39" s="39" t="s">
        <v>300</v>
      </c>
      <c r="B39" s="65" t="s">
        <v>127</v>
      </c>
      <c r="C39" s="26" t="s">
        <v>309</v>
      </c>
      <c r="D39" s="27">
        <v>41500</v>
      </c>
      <c r="E39" s="66">
        <v>41500</v>
      </c>
      <c r="F39" s="67" t="str">
        <f t="shared" si="0"/>
        <v>-</v>
      </c>
    </row>
    <row r="40" spans="1:6" ht="180">
      <c r="A40" s="40" t="s">
        <v>528</v>
      </c>
      <c r="B40" s="65" t="s">
        <v>127</v>
      </c>
      <c r="C40" s="26" t="s">
        <v>310</v>
      </c>
      <c r="D40" s="27">
        <v>41500</v>
      </c>
      <c r="E40" s="66">
        <v>41500</v>
      </c>
      <c r="F40" s="67" t="str">
        <f t="shared" si="0"/>
        <v>-</v>
      </c>
    </row>
    <row r="41" spans="1:6" ht="23.25" customHeight="1">
      <c r="A41" s="39" t="s">
        <v>139</v>
      </c>
      <c r="B41" s="65" t="s">
        <v>127</v>
      </c>
      <c r="C41" s="26" t="s">
        <v>311</v>
      </c>
      <c r="D41" s="27">
        <v>41500</v>
      </c>
      <c r="E41" s="66">
        <v>41500</v>
      </c>
      <c r="F41" s="67" t="str">
        <f t="shared" si="0"/>
        <v>-</v>
      </c>
    </row>
    <row r="42" spans="1:6" ht="22.5" customHeight="1">
      <c r="A42" s="39" t="s">
        <v>117</v>
      </c>
      <c r="B42" s="65" t="s">
        <v>127</v>
      </c>
      <c r="C42" s="26" t="s">
        <v>312</v>
      </c>
      <c r="D42" s="27">
        <v>41500</v>
      </c>
      <c r="E42" s="66">
        <v>41500</v>
      </c>
      <c r="F42" s="67" t="str">
        <f t="shared" si="0"/>
        <v>-</v>
      </c>
    </row>
    <row r="43" spans="1:6" ht="24.75" customHeight="1">
      <c r="A43" s="39" t="s">
        <v>150</v>
      </c>
      <c r="B43" s="65" t="s">
        <v>127</v>
      </c>
      <c r="C43" s="26" t="s">
        <v>313</v>
      </c>
      <c r="D43" s="27">
        <v>42500</v>
      </c>
      <c r="E43" s="66" t="s">
        <v>39</v>
      </c>
      <c r="F43" s="67">
        <f t="shared" si="0"/>
        <v>42500</v>
      </c>
    </row>
    <row r="44" spans="1:6" ht="45">
      <c r="A44" s="39" t="s">
        <v>298</v>
      </c>
      <c r="B44" s="65" t="s">
        <v>127</v>
      </c>
      <c r="C44" s="26" t="s">
        <v>314</v>
      </c>
      <c r="D44" s="27">
        <v>42500</v>
      </c>
      <c r="E44" s="66" t="s">
        <v>39</v>
      </c>
      <c r="F44" s="67">
        <f t="shared" si="0"/>
        <v>42500</v>
      </c>
    </row>
    <row r="45" spans="1:6" ht="30">
      <c r="A45" s="39" t="s">
        <v>315</v>
      </c>
      <c r="B45" s="65" t="s">
        <v>127</v>
      </c>
      <c r="C45" s="26" t="s">
        <v>316</v>
      </c>
      <c r="D45" s="27">
        <v>42500</v>
      </c>
      <c r="E45" s="66" t="s">
        <v>39</v>
      </c>
      <c r="F45" s="67">
        <f t="shared" si="0"/>
        <v>42500</v>
      </c>
    </row>
    <row r="46" spans="1:6" ht="105">
      <c r="A46" s="39" t="s">
        <v>317</v>
      </c>
      <c r="B46" s="65" t="s">
        <v>127</v>
      </c>
      <c r="C46" s="26" t="s">
        <v>318</v>
      </c>
      <c r="D46" s="27">
        <v>42500</v>
      </c>
      <c r="E46" s="66" t="s">
        <v>39</v>
      </c>
      <c r="F46" s="67">
        <f t="shared" si="0"/>
        <v>42500</v>
      </c>
    </row>
    <row r="47" spans="1:6" ht="21" customHeight="1">
      <c r="A47" s="39" t="s">
        <v>140</v>
      </c>
      <c r="B47" s="65" t="s">
        <v>127</v>
      </c>
      <c r="C47" s="26" t="s">
        <v>319</v>
      </c>
      <c r="D47" s="27">
        <v>42500</v>
      </c>
      <c r="E47" s="66" t="s">
        <v>39</v>
      </c>
      <c r="F47" s="67">
        <f t="shared" si="0"/>
        <v>42500</v>
      </c>
    </row>
    <row r="48" spans="1:6" ht="23.25" customHeight="1">
      <c r="A48" s="39" t="s">
        <v>147</v>
      </c>
      <c r="B48" s="65" t="s">
        <v>127</v>
      </c>
      <c r="C48" s="26" t="s">
        <v>320</v>
      </c>
      <c r="D48" s="27">
        <v>42500</v>
      </c>
      <c r="E48" s="66" t="s">
        <v>39</v>
      </c>
      <c r="F48" s="67">
        <f t="shared" si="0"/>
        <v>42500</v>
      </c>
    </row>
    <row r="49" spans="1:6" ht="25.5" customHeight="1">
      <c r="A49" s="39" t="s">
        <v>151</v>
      </c>
      <c r="B49" s="65" t="s">
        <v>127</v>
      </c>
      <c r="C49" s="26" t="s">
        <v>321</v>
      </c>
      <c r="D49" s="27">
        <v>292800</v>
      </c>
      <c r="E49" s="66">
        <v>287651.96000000002</v>
      </c>
      <c r="F49" s="67">
        <f t="shared" si="0"/>
        <v>5148.039999999979</v>
      </c>
    </row>
    <row r="50" spans="1:6" ht="60">
      <c r="A50" s="39" t="s">
        <v>281</v>
      </c>
      <c r="B50" s="65" t="s">
        <v>127</v>
      </c>
      <c r="C50" s="26" t="s">
        <v>322</v>
      </c>
      <c r="D50" s="27">
        <v>74000</v>
      </c>
      <c r="E50" s="66">
        <v>69983.09</v>
      </c>
      <c r="F50" s="67">
        <f t="shared" si="0"/>
        <v>4016.9100000000035</v>
      </c>
    </row>
    <row r="51" spans="1:6" ht="45">
      <c r="A51" s="39" t="s">
        <v>283</v>
      </c>
      <c r="B51" s="65" t="s">
        <v>127</v>
      </c>
      <c r="C51" s="26" t="s">
        <v>323</v>
      </c>
      <c r="D51" s="27">
        <v>74000</v>
      </c>
      <c r="E51" s="66">
        <v>69983.09</v>
      </c>
      <c r="F51" s="67">
        <f t="shared" si="0"/>
        <v>4016.9100000000035</v>
      </c>
    </row>
    <row r="52" spans="1:6" ht="135">
      <c r="A52" s="40" t="s">
        <v>324</v>
      </c>
      <c r="B52" s="65" t="s">
        <v>127</v>
      </c>
      <c r="C52" s="26" t="s">
        <v>325</v>
      </c>
      <c r="D52" s="27">
        <v>20000</v>
      </c>
      <c r="E52" s="66">
        <v>20000</v>
      </c>
      <c r="F52" s="67" t="str">
        <f t="shared" si="0"/>
        <v>-</v>
      </c>
    </row>
    <row r="53" spans="1:6" ht="22.5" customHeight="1">
      <c r="A53" s="39" t="s">
        <v>140</v>
      </c>
      <c r="B53" s="65" t="s">
        <v>127</v>
      </c>
      <c r="C53" s="26" t="s">
        <v>326</v>
      </c>
      <c r="D53" s="27">
        <v>20000</v>
      </c>
      <c r="E53" s="66">
        <v>20000</v>
      </c>
      <c r="F53" s="67" t="str">
        <f t="shared" si="0"/>
        <v>-</v>
      </c>
    </row>
    <row r="54" spans="1:6" ht="21.75" customHeight="1">
      <c r="A54" s="39" t="s">
        <v>143</v>
      </c>
      <c r="B54" s="65" t="s">
        <v>127</v>
      </c>
      <c r="C54" s="26" t="s">
        <v>327</v>
      </c>
      <c r="D54" s="27">
        <v>20000</v>
      </c>
      <c r="E54" s="66">
        <v>20000</v>
      </c>
      <c r="F54" s="67" t="str">
        <f t="shared" si="0"/>
        <v>-</v>
      </c>
    </row>
    <row r="55" spans="1:6" ht="30" customHeight="1">
      <c r="A55" s="39" t="s">
        <v>146</v>
      </c>
      <c r="B55" s="65" t="s">
        <v>127</v>
      </c>
      <c r="C55" s="26" t="s">
        <v>328</v>
      </c>
      <c r="D55" s="27">
        <v>20000</v>
      </c>
      <c r="E55" s="66">
        <v>20000</v>
      </c>
      <c r="F55" s="67" t="str">
        <f t="shared" si="0"/>
        <v>-</v>
      </c>
    </row>
    <row r="56" spans="1:6" ht="105">
      <c r="A56" s="39" t="s">
        <v>329</v>
      </c>
      <c r="B56" s="65" t="s">
        <v>127</v>
      </c>
      <c r="C56" s="26" t="s">
        <v>330</v>
      </c>
      <c r="D56" s="27">
        <v>54000</v>
      </c>
      <c r="E56" s="66">
        <v>49983.09</v>
      </c>
      <c r="F56" s="67">
        <f t="shared" si="0"/>
        <v>4016.9100000000035</v>
      </c>
    </row>
    <row r="57" spans="1:6" ht="23.25" customHeight="1">
      <c r="A57" s="39" t="s">
        <v>140</v>
      </c>
      <c r="B57" s="65" t="s">
        <v>127</v>
      </c>
      <c r="C57" s="26" t="s">
        <v>331</v>
      </c>
      <c r="D57" s="27">
        <v>54000</v>
      </c>
      <c r="E57" s="66">
        <v>49983.09</v>
      </c>
      <c r="F57" s="67">
        <f t="shared" si="0"/>
        <v>4016.9100000000035</v>
      </c>
    </row>
    <row r="58" spans="1:6" ht="24.75" customHeight="1">
      <c r="A58" s="39" t="s">
        <v>143</v>
      </c>
      <c r="B58" s="65" t="s">
        <v>127</v>
      </c>
      <c r="C58" s="26" t="s">
        <v>332</v>
      </c>
      <c r="D58" s="27">
        <v>54000</v>
      </c>
      <c r="E58" s="66">
        <v>49983.09</v>
      </c>
      <c r="F58" s="67">
        <f t="shared" si="0"/>
        <v>4016.9100000000035</v>
      </c>
    </row>
    <row r="59" spans="1:6" ht="30">
      <c r="A59" s="39" t="s">
        <v>144</v>
      </c>
      <c r="B59" s="65" t="s">
        <v>127</v>
      </c>
      <c r="C59" s="26" t="s">
        <v>333</v>
      </c>
      <c r="D59" s="27">
        <v>25000</v>
      </c>
      <c r="E59" s="66">
        <v>24834</v>
      </c>
      <c r="F59" s="67">
        <f t="shared" si="0"/>
        <v>166</v>
      </c>
    </row>
    <row r="60" spans="1:6" ht="24" customHeight="1">
      <c r="A60" s="39" t="s">
        <v>145</v>
      </c>
      <c r="B60" s="65" t="s">
        <v>127</v>
      </c>
      <c r="C60" s="26" t="s">
        <v>334</v>
      </c>
      <c r="D60" s="27">
        <v>15900</v>
      </c>
      <c r="E60" s="66">
        <v>15141</v>
      </c>
      <c r="F60" s="67">
        <f t="shared" si="0"/>
        <v>759</v>
      </c>
    </row>
    <row r="61" spans="1:6" ht="30.75" customHeight="1">
      <c r="A61" s="39" t="s">
        <v>146</v>
      </c>
      <c r="B61" s="65" t="s">
        <v>127</v>
      </c>
      <c r="C61" s="26" t="s">
        <v>335</v>
      </c>
      <c r="D61" s="27">
        <v>13100</v>
      </c>
      <c r="E61" s="66">
        <v>10008.09</v>
      </c>
      <c r="F61" s="67">
        <f t="shared" si="0"/>
        <v>3091.91</v>
      </c>
    </row>
    <row r="62" spans="1:6" ht="45">
      <c r="A62" s="39" t="s">
        <v>336</v>
      </c>
      <c r="B62" s="65" t="s">
        <v>127</v>
      </c>
      <c r="C62" s="26" t="s">
        <v>337</v>
      </c>
      <c r="D62" s="27">
        <v>49900</v>
      </c>
      <c r="E62" s="66">
        <v>49900</v>
      </c>
      <c r="F62" s="67" t="str">
        <f t="shared" si="0"/>
        <v>-</v>
      </c>
    </row>
    <row r="63" spans="1:6" ht="60">
      <c r="A63" s="39" t="s">
        <v>338</v>
      </c>
      <c r="B63" s="65" t="s">
        <v>127</v>
      </c>
      <c r="C63" s="26" t="s">
        <v>339</v>
      </c>
      <c r="D63" s="27">
        <v>49900</v>
      </c>
      <c r="E63" s="66">
        <v>49900</v>
      </c>
      <c r="F63" s="67" t="str">
        <f t="shared" si="0"/>
        <v>-</v>
      </c>
    </row>
    <row r="64" spans="1:6" ht="195" customHeight="1">
      <c r="A64" s="118" t="s">
        <v>535</v>
      </c>
      <c r="B64" s="65" t="s">
        <v>127</v>
      </c>
      <c r="C64" s="26" t="s">
        <v>340</v>
      </c>
      <c r="D64" s="27">
        <v>49900</v>
      </c>
      <c r="E64" s="66">
        <v>49900</v>
      </c>
      <c r="F64" s="67" t="str">
        <f t="shared" si="0"/>
        <v>-</v>
      </c>
    </row>
    <row r="65" spans="1:6" ht="45">
      <c r="A65" s="39" t="s">
        <v>135</v>
      </c>
      <c r="B65" s="65" t="s">
        <v>127</v>
      </c>
      <c r="C65" s="26" t="s">
        <v>341</v>
      </c>
      <c r="D65" s="27">
        <v>49900</v>
      </c>
      <c r="E65" s="66">
        <v>49900</v>
      </c>
      <c r="F65" s="67" t="str">
        <f t="shared" si="0"/>
        <v>-</v>
      </c>
    </row>
    <row r="66" spans="1:6" ht="45">
      <c r="A66" s="39" t="s">
        <v>136</v>
      </c>
      <c r="B66" s="65" t="s">
        <v>127</v>
      </c>
      <c r="C66" s="26" t="s">
        <v>342</v>
      </c>
      <c r="D66" s="27">
        <v>49900</v>
      </c>
      <c r="E66" s="66">
        <v>49900</v>
      </c>
      <c r="F66" s="67" t="str">
        <f t="shared" si="0"/>
        <v>-</v>
      </c>
    </row>
    <row r="67" spans="1:6" ht="28.5" customHeight="1">
      <c r="A67" s="39" t="s">
        <v>137</v>
      </c>
      <c r="B67" s="65" t="s">
        <v>127</v>
      </c>
      <c r="C67" s="26" t="s">
        <v>343</v>
      </c>
      <c r="D67" s="27">
        <v>49900</v>
      </c>
      <c r="E67" s="66">
        <v>49900</v>
      </c>
      <c r="F67" s="67" t="str">
        <f t="shared" si="0"/>
        <v>-</v>
      </c>
    </row>
    <row r="68" spans="1:6" ht="64.5" customHeight="1">
      <c r="A68" s="39" t="s">
        <v>508</v>
      </c>
      <c r="B68" s="65" t="s">
        <v>127</v>
      </c>
      <c r="C68" s="26" t="s">
        <v>344</v>
      </c>
      <c r="D68" s="27">
        <v>1000</v>
      </c>
      <c r="E68" s="66" t="s">
        <v>39</v>
      </c>
      <c r="F68" s="67">
        <f t="shared" si="0"/>
        <v>1000</v>
      </c>
    </row>
    <row r="69" spans="1:6" ht="46.5" customHeight="1">
      <c r="A69" s="39" t="s">
        <v>509</v>
      </c>
      <c r="B69" s="65" t="s">
        <v>127</v>
      </c>
      <c r="C69" s="26" t="s">
        <v>345</v>
      </c>
      <c r="D69" s="27">
        <v>1000</v>
      </c>
      <c r="E69" s="66" t="s">
        <v>39</v>
      </c>
      <c r="F69" s="67">
        <f t="shared" si="0"/>
        <v>1000</v>
      </c>
    </row>
    <row r="70" spans="1:6" ht="165">
      <c r="A70" s="118" t="s">
        <v>536</v>
      </c>
      <c r="B70" s="65" t="s">
        <v>127</v>
      </c>
      <c r="C70" s="26" t="s">
        <v>346</v>
      </c>
      <c r="D70" s="27">
        <v>1000</v>
      </c>
      <c r="E70" s="66" t="s">
        <v>39</v>
      </c>
      <c r="F70" s="67">
        <f t="shared" si="0"/>
        <v>1000</v>
      </c>
    </row>
    <row r="71" spans="1:6" ht="45">
      <c r="A71" s="39" t="s">
        <v>135</v>
      </c>
      <c r="B71" s="65" t="s">
        <v>127</v>
      </c>
      <c r="C71" s="26" t="s">
        <v>347</v>
      </c>
      <c r="D71" s="27">
        <v>1000</v>
      </c>
      <c r="E71" s="66" t="s">
        <v>39</v>
      </c>
      <c r="F71" s="67">
        <f t="shared" si="0"/>
        <v>1000</v>
      </c>
    </row>
    <row r="72" spans="1:6" ht="45">
      <c r="A72" s="39" t="s">
        <v>136</v>
      </c>
      <c r="B72" s="65" t="s">
        <v>127</v>
      </c>
      <c r="C72" s="26" t="s">
        <v>348</v>
      </c>
      <c r="D72" s="27">
        <v>1000</v>
      </c>
      <c r="E72" s="66" t="s">
        <v>39</v>
      </c>
      <c r="F72" s="67">
        <f t="shared" si="0"/>
        <v>1000</v>
      </c>
    </row>
    <row r="73" spans="1:6" ht="26.25" customHeight="1">
      <c r="A73" s="39" t="s">
        <v>137</v>
      </c>
      <c r="B73" s="65" t="s">
        <v>127</v>
      </c>
      <c r="C73" s="26" t="s">
        <v>349</v>
      </c>
      <c r="D73" s="27">
        <v>1000</v>
      </c>
      <c r="E73" s="66" t="s">
        <v>39</v>
      </c>
      <c r="F73" s="67">
        <f t="shared" si="0"/>
        <v>1000</v>
      </c>
    </row>
    <row r="74" spans="1:6" ht="45">
      <c r="A74" s="39" t="s">
        <v>298</v>
      </c>
      <c r="B74" s="65" t="s">
        <v>127</v>
      </c>
      <c r="C74" s="26" t="s">
        <v>350</v>
      </c>
      <c r="D74" s="27">
        <v>167900</v>
      </c>
      <c r="E74" s="66">
        <v>167768.87</v>
      </c>
      <c r="F74" s="67">
        <f t="shared" si="0"/>
        <v>131.13000000000466</v>
      </c>
    </row>
    <row r="75" spans="1:6" ht="24.75" customHeight="1">
      <c r="A75" s="39" t="s">
        <v>300</v>
      </c>
      <c r="B75" s="65" t="s">
        <v>127</v>
      </c>
      <c r="C75" s="26" t="s">
        <v>351</v>
      </c>
      <c r="D75" s="27">
        <v>167900</v>
      </c>
      <c r="E75" s="66">
        <v>167768.87</v>
      </c>
      <c r="F75" s="67">
        <f t="shared" si="0"/>
        <v>131.13000000000466</v>
      </c>
    </row>
    <row r="76" spans="1:6" ht="135">
      <c r="A76" s="40" t="s">
        <v>529</v>
      </c>
      <c r="B76" s="65" t="s">
        <v>127</v>
      </c>
      <c r="C76" s="26" t="s">
        <v>352</v>
      </c>
      <c r="D76" s="27">
        <v>12600</v>
      </c>
      <c r="E76" s="66">
        <v>12552.54</v>
      </c>
      <c r="F76" s="67">
        <f t="shared" si="0"/>
        <v>47.459999999999127</v>
      </c>
    </row>
    <row r="77" spans="1:6" ht="45">
      <c r="A77" s="39" t="s">
        <v>135</v>
      </c>
      <c r="B77" s="65" t="s">
        <v>127</v>
      </c>
      <c r="C77" s="26" t="s">
        <v>353</v>
      </c>
      <c r="D77" s="27">
        <v>12600</v>
      </c>
      <c r="E77" s="66">
        <v>12552.54</v>
      </c>
      <c r="F77" s="67">
        <f t="shared" si="0"/>
        <v>47.459999999999127</v>
      </c>
    </row>
    <row r="78" spans="1:6" ht="45">
      <c r="A78" s="39" t="s">
        <v>136</v>
      </c>
      <c r="B78" s="65" t="s">
        <v>127</v>
      </c>
      <c r="C78" s="26" t="s">
        <v>354</v>
      </c>
      <c r="D78" s="27">
        <v>12600</v>
      </c>
      <c r="E78" s="66">
        <v>12552.54</v>
      </c>
      <c r="F78" s="67">
        <f t="shared" si="0"/>
        <v>47.459999999999127</v>
      </c>
    </row>
    <row r="79" spans="1:6" ht="30.75" customHeight="1">
      <c r="A79" s="39" t="s">
        <v>137</v>
      </c>
      <c r="B79" s="65" t="s">
        <v>127</v>
      </c>
      <c r="C79" s="26" t="s">
        <v>355</v>
      </c>
      <c r="D79" s="27">
        <v>12600</v>
      </c>
      <c r="E79" s="66">
        <v>12552.54</v>
      </c>
      <c r="F79" s="67">
        <f t="shared" ref="F79:F142" si="1">IF(OR(D79="-",IF(E79="-",0,E79)&gt;=IF(D79="-",0,D79)),"-",IF(D79="-",0,D79)-IF(E79="-",0,E79))</f>
        <v>47.459999999999127</v>
      </c>
    </row>
    <row r="80" spans="1:6" ht="120">
      <c r="A80" s="39" t="s">
        <v>356</v>
      </c>
      <c r="B80" s="65" t="s">
        <v>127</v>
      </c>
      <c r="C80" s="26" t="s">
        <v>357</v>
      </c>
      <c r="D80" s="27">
        <v>155300</v>
      </c>
      <c r="E80" s="66">
        <v>155216.32999999999</v>
      </c>
      <c r="F80" s="67">
        <f t="shared" si="1"/>
        <v>83.670000000012806</v>
      </c>
    </row>
    <row r="81" spans="1:6" ht="22.5" customHeight="1">
      <c r="A81" s="39" t="s">
        <v>140</v>
      </c>
      <c r="B81" s="65" t="s">
        <v>127</v>
      </c>
      <c r="C81" s="26" t="s">
        <v>358</v>
      </c>
      <c r="D81" s="27">
        <v>155300</v>
      </c>
      <c r="E81" s="66">
        <v>155216.32999999999</v>
      </c>
      <c r="F81" s="67">
        <f t="shared" si="1"/>
        <v>83.670000000012806</v>
      </c>
    </row>
    <row r="82" spans="1:6" ht="26.25" customHeight="1">
      <c r="A82" s="39" t="s">
        <v>141</v>
      </c>
      <c r="B82" s="65" t="s">
        <v>127</v>
      </c>
      <c r="C82" s="26" t="s">
        <v>359</v>
      </c>
      <c r="D82" s="27">
        <v>155300</v>
      </c>
      <c r="E82" s="66">
        <v>155216.32999999999</v>
      </c>
      <c r="F82" s="67">
        <f t="shared" si="1"/>
        <v>83.670000000012806</v>
      </c>
    </row>
    <row r="83" spans="1:6" ht="45">
      <c r="A83" s="39" t="s">
        <v>142</v>
      </c>
      <c r="B83" s="65" t="s">
        <v>127</v>
      </c>
      <c r="C83" s="26" t="s">
        <v>360</v>
      </c>
      <c r="D83" s="27">
        <v>155300</v>
      </c>
      <c r="E83" s="66">
        <v>155216.32999999999</v>
      </c>
      <c r="F83" s="67">
        <f t="shared" si="1"/>
        <v>83.670000000012806</v>
      </c>
    </row>
    <row r="84" spans="1:6" ht="15.75">
      <c r="A84" s="78" t="s">
        <v>152</v>
      </c>
      <c r="B84" s="55" t="s">
        <v>127</v>
      </c>
      <c r="C84" s="56" t="s">
        <v>361</v>
      </c>
      <c r="D84" s="57">
        <v>118000</v>
      </c>
      <c r="E84" s="58">
        <v>118000</v>
      </c>
      <c r="F84" s="59" t="str">
        <f t="shared" si="1"/>
        <v>-</v>
      </c>
    </row>
    <row r="85" spans="1:6" ht="30">
      <c r="A85" s="39" t="s">
        <v>153</v>
      </c>
      <c r="B85" s="65" t="s">
        <v>127</v>
      </c>
      <c r="C85" s="26" t="s">
        <v>362</v>
      </c>
      <c r="D85" s="27">
        <v>118000</v>
      </c>
      <c r="E85" s="66">
        <v>118000</v>
      </c>
      <c r="F85" s="67" t="str">
        <f t="shared" si="1"/>
        <v>-</v>
      </c>
    </row>
    <row r="86" spans="1:6" ht="45">
      <c r="A86" s="39" t="s">
        <v>298</v>
      </c>
      <c r="B86" s="65" t="s">
        <v>127</v>
      </c>
      <c r="C86" s="26" t="s">
        <v>363</v>
      </c>
      <c r="D86" s="27">
        <v>118000</v>
      </c>
      <c r="E86" s="66">
        <v>118000</v>
      </c>
      <c r="F86" s="67" t="str">
        <f t="shared" si="1"/>
        <v>-</v>
      </c>
    </row>
    <row r="87" spans="1:6" ht="15">
      <c r="A87" s="39" t="s">
        <v>300</v>
      </c>
      <c r="B87" s="65" t="s">
        <v>127</v>
      </c>
      <c r="C87" s="26" t="s">
        <v>364</v>
      </c>
      <c r="D87" s="27">
        <v>118000</v>
      </c>
      <c r="E87" s="66">
        <v>118000</v>
      </c>
      <c r="F87" s="67" t="str">
        <f t="shared" si="1"/>
        <v>-</v>
      </c>
    </row>
    <row r="88" spans="1:6" ht="105">
      <c r="A88" s="39" t="s">
        <v>365</v>
      </c>
      <c r="B88" s="65" t="s">
        <v>127</v>
      </c>
      <c r="C88" s="26" t="s">
        <v>366</v>
      </c>
      <c r="D88" s="27">
        <v>118000</v>
      </c>
      <c r="E88" s="66">
        <v>118000</v>
      </c>
      <c r="F88" s="67" t="str">
        <f t="shared" si="1"/>
        <v>-</v>
      </c>
    </row>
    <row r="89" spans="1:6" ht="90">
      <c r="A89" s="39" t="s">
        <v>130</v>
      </c>
      <c r="B89" s="65" t="s">
        <v>127</v>
      </c>
      <c r="C89" s="26" t="s">
        <v>367</v>
      </c>
      <c r="D89" s="27">
        <v>113000</v>
      </c>
      <c r="E89" s="66">
        <v>113000</v>
      </c>
      <c r="F89" s="67" t="str">
        <f t="shared" si="1"/>
        <v>-</v>
      </c>
    </row>
    <row r="90" spans="1:6" ht="45">
      <c r="A90" s="39" t="s">
        <v>131</v>
      </c>
      <c r="B90" s="65" t="s">
        <v>127</v>
      </c>
      <c r="C90" s="26" t="s">
        <v>368</v>
      </c>
      <c r="D90" s="27">
        <v>113000</v>
      </c>
      <c r="E90" s="66">
        <v>113000</v>
      </c>
      <c r="F90" s="67" t="str">
        <f t="shared" si="1"/>
        <v>-</v>
      </c>
    </row>
    <row r="91" spans="1:6" ht="30">
      <c r="A91" s="39" t="s">
        <v>132</v>
      </c>
      <c r="B91" s="65" t="s">
        <v>127</v>
      </c>
      <c r="C91" s="26" t="s">
        <v>369</v>
      </c>
      <c r="D91" s="27">
        <v>88732.08</v>
      </c>
      <c r="E91" s="66">
        <v>88732.08</v>
      </c>
      <c r="F91" s="67" t="str">
        <f t="shared" si="1"/>
        <v>-</v>
      </c>
    </row>
    <row r="92" spans="1:6" ht="75">
      <c r="A92" s="39" t="s">
        <v>134</v>
      </c>
      <c r="B92" s="65" t="s">
        <v>127</v>
      </c>
      <c r="C92" s="26" t="s">
        <v>370</v>
      </c>
      <c r="D92" s="27">
        <v>24267.919999999998</v>
      </c>
      <c r="E92" s="66">
        <v>24267.919999999998</v>
      </c>
      <c r="F92" s="67" t="str">
        <f t="shared" si="1"/>
        <v>-</v>
      </c>
    </row>
    <row r="93" spans="1:6" ht="45">
      <c r="A93" s="39" t="s">
        <v>135</v>
      </c>
      <c r="B93" s="65" t="s">
        <v>127</v>
      </c>
      <c r="C93" s="26" t="s">
        <v>371</v>
      </c>
      <c r="D93" s="27">
        <v>5000</v>
      </c>
      <c r="E93" s="66">
        <v>5000</v>
      </c>
      <c r="F93" s="67" t="str">
        <f t="shared" si="1"/>
        <v>-</v>
      </c>
    </row>
    <row r="94" spans="1:6" ht="45">
      <c r="A94" s="39" t="s">
        <v>136</v>
      </c>
      <c r="B94" s="65" t="s">
        <v>127</v>
      </c>
      <c r="C94" s="26" t="s">
        <v>372</v>
      </c>
      <c r="D94" s="27">
        <v>5000</v>
      </c>
      <c r="E94" s="66">
        <v>5000</v>
      </c>
      <c r="F94" s="67" t="str">
        <f t="shared" si="1"/>
        <v>-</v>
      </c>
    </row>
    <row r="95" spans="1:6" ht="24" customHeight="1">
      <c r="A95" s="39" t="s">
        <v>137</v>
      </c>
      <c r="B95" s="65" t="s">
        <v>127</v>
      </c>
      <c r="C95" s="26" t="s">
        <v>373</v>
      </c>
      <c r="D95" s="27">
        <v>5000</v>
      </c>
      <c r="E95" s="66">
        <v>5000</v>
      </c>
      <c r="F95" s="67" t="str">
        <f t="shared" si="1"/>
        <v>-</v>
      </c>
    </row>
    <row r="96" spans="1:6" ht="47.25">
      <c r="A96" s="78" t="s">
        <v>154</v>
      </c>
      <c r="B96" s="55" t="s">
        <v>127</v>
      </c>
      <c r="C96" s="56" t="s">
        <v>374</v>
      </c>
      <c r="D96" s="57">
        <v>230100</v>
      </c>
      <c r="E96" s="58">
        <v>224978.96</v>
      </c>
      <c r="F96" s="59">
        <f t="shared" si="1"/>
        <v>5121.0400000000081</v>
      </c>
    </row>
    <row r="97" spans="1:6" ht="60">
      <c r="A97" s="39" t="s">
        <v>540</v>
      </c>
      <c r="B97" s="65" t="s">
        <v>127</v>
      </c>
      <c r="C97" s="26" t="s">
        <v>376</v>
      </c>
      <c r="D97" s="27">
        <v>230100</v>
      </c>
      <c r="E97" s="66">
        <v>224978.96</v>
      </c>
      <c r="F97" s="67">
        <f t="shared" ref="F97" si="2">IF(OR(D97="-",IF(E97="-",0,E97)&gt;=IF(D97="-",0,D97)),"-",IF(D97="-",0,D97)-IF(E97="-",0,E97))</f>
        <v>5121.0400000000081</v>
      </c>
    </row>
    <row r="98" spans="1:6" ht="90">
      <c r="A98" s="39" t="s">
        <v>375</v>
      </c>
      <c r="B98" s="65" t="s">
        <v>127</v>
      </c>
      <c r="C98" s="26" t="s">
        <v>376</v>
      </c>
      <c r="D98" s="27">
        <v>230100</v>
      </c>
      <c r="E98" s="66">
        <v>224978.96</v>
      </c>
      <c r="F98" s="67">
        <f t="shared" si="1"/>
        <v>5121.0400000000081</v>
      </c>
    </row>
    <row r="99" spans="1:6" ht="15">
      <c r="A99" s="39" t="s">
        <v>377</v>
      </c>
      <c r="B99" s="65" t="s">
        <v>127</v>
      </c>
      <c r="C99" s="26" t="s">
        <v>378</v>
      </c>
      <c r="D99" s="27">
        <v>83900</v>
      </c>
      <c r="E99" s="66">
        <v>78778.960000000006</v>
      </c>
      <c r="F99" s="67">
        <f t="shared" si="1"/>
        <v>5121.0399999999936</v>
      </c>
    </row>
    <row r="100" spans="1:6" ht="150">
      <c r="A100" s="40" t="s">
        <v>379</v>
      </c>
      <c r="B100" s="65" t="s">
        <v>127</v>
      </c>
      <c r="C100" s="26" t="s">
        <v>380</v>
      </c>
      <c r="D100" s="27">
        <v>83900</v>
      </c>
      <c r="E100" s="66">
        <v>78778.960000000006</v>
      </c>
      <c r="F100" s="67">
        <f t="shared" si="1"/>
        <v>5121.0399999999936</v>
      </c>
    </row>
    <row r="101" spans="1:6" ht="45">
      <c r="A101" s="39" t="s">
        <v>135</v>
      </c>
      <c r="B101" s="65" t="s">
        <v>127</v>
      </c>
      <c r="C101" s="26" t="s">
        <v>381</v>
      </c>
      <c r="D101" s="27">
        <v>83900</v>
      </c>
      <c r="E101" s="66">
        <v>78778.960000000006</v>
      </c>
      <c r="F101" s="67">
        <f t="shared" si="1"/>
        <v>5121.0399999999936</v>
      </c>
    </row>
    <row r="102" spans="1:6" ht="45">
      <c r="A102" s="39" t="s">
        <v>136</v>
      </c>
      <c r="B102" s="65" t="s">
        <v>127</v>
      </c>
      <c r="C102" s="26" t="s">
        <v>382</v>
      </c>
      <c r="D102" s="27">
        <v>83900</v>
      </c>
      <c r="E102" s="66">
        <v>78778.960000000006</v>
      </c>
      <c r="F102" s="67">
        <f t="shared" si="1"/>
        <v>5121.0399999999936</v>
      </c>
    </row>
    <row r="103" spans="1:6" ht="25.5" customHeight="1">
      <c r="A103" s="39" t="s">
        <v>137</v>
      </c>
      <c r="B103" s="65" t="s">
        <v>127</v>
      </c>
      <c r="C103" s="26" t="s">
        <v>383</v>
      </c>
      <c r="D103" s="27">
        <v>83900</v>
      </c>
      <c r="E103" s="66">
        <v>78778.960000000006</v>
      </c>
      <c r="F103" s="67">
        <f t="shared" si="1"/>
        <v>5121.0399999999936</v>
      </c>
    </row>
    <row r="104" spans="1:6" ht="30">
      <c r="A104" s="39" t="s">
        <v>384</v>
      </c>
      <c r="B104" s="65" t="s">
        <v>127</v>
      </c>
      <c r="C104" s="26" t="s">
        <v>385</v>
      </c>
      <c r="D104" s="27">
        <v>146200</v>
      </c>
      <c r="E104" s="66">
        <v>146200</v>
      </c>
      <c r="F104" s="67" t="str">
        <f t="shared" si="1"/>
        <v>-</v>
      </c>
    </row>
    <row r="105" spans="1:6" ht="255">
      <c r="A105" s="40" t="s">
        <v>386</v>
      </c>
      <c r="B105" s="65" t="s">
        <v>127</v>
      </c>
      <c r="C105" s="26" t="s">
        <v>387</v>
      </c>
      <c r="D105" s="27">
        <v>146200</v>
      </c>
      <c r="E105" s="66">
        <v>146200</v>
      </c>
      <c r="F105" s="67" t="str">
        <f t="shared" si="1"/>
        <v>-</v>
      </c>
    </row>
    <row r="106" spans="1:6" ht="25.5" customHeight="1">
      <c r="A106" s="39" t="s">
        <v>139</v>
      </c>
      <c r="B106" s="65" t="s">
        <v>127</v>
      </c>
      <c r="C106" s="26" t="s">
        <v>388</v>
      </c>
      <c r="D106" s="27">
        <v>146200</v>
      </c>
      <c r="E106" s="66">
        <v>146200</v>
      </c>
      <c r="F106" s="67" t="str">
        <f t="shared" si="1"/>
        <v>-</v>
      </c>
    </row>
    <row r="107" spans="1:6" ht="24" customHeight="1">
      <c r="A107" s="39" t="s">
        <v>117</v>
      </c>
      <c r="B107" s="65" t="s">
        <v>127</v>
      </c>
      <c r="C107" s="26" t="s">
        <v>389</v>
      </c>
      <c r="D107" s="27">
        <v>146200</v>
      </c>
      <c r="E107" s="66">
        <v>146200</v>
      </c>
      <c r="F107" s="67" t="str">
        <f t="shared" si="1"/>
        <v>-</v>
      </c>
    </row>
    <row r="108" spans="1:6" ht="15.75">
      <c r="A108" s="78" t="s">
        <v>155</v>
      </c>
      <c r="B108" s="55" t="s">
        <v>127</v>
      </c>
      <c r="C108" s="56" t="s">
        <v>390</v>
      </c>
      <c r="D108" s="57">
        <v>3439300</v>
      </c>
      <c r="E108" s="58">
        <v>1445565.11</v>
      </c>
      <c r="F108" s="59">
        <f t="shared" si="1"/>
        <v>1993734.89</v>
      </c>
    </row>
    <row r="109" spans="1:6" ht="29.25" customHeight="1">
      <c r="A109" s="39" t="s">
        <v>156</v>
      </c>
      <c r="B109" s="65" t="s">
        <v>127</v>
      </c>
      <c r="C109" s="26" t="s">
        <v>391</v>
      </c>
      <c r="D109" s="27">
        <v>3390300</v>
      </c>
      <c r="E109" s="66">
        <v>1396565.11</v>
      </c>
      <c r="F109" s="67">
        <f t="shared" si="1"/>
        <v>1993734.89</v>
      </c>
    </row>
    <row r="110" spans="1:6" ht="45">
      <c r="A110" s="39" t="s">
        <v>392</v>
      </c>
      <c r="B110" s="65" t="s">
        <v>127</v>
      </c>
      <c r="C110" s="26" t="s">
        <v>393</v>
      </c>
      <c r="D110" s="27">
        <v>3390300</v>
      </c>
      <c r="E110" s="66">
        <v>1396565.11</v>
      </c>
      <c r="F110" s="67">
        <f t="shared" si="1"/>
        <v>1993734.89</v>
      </c>
    </row>
    <row r="111" spans="1:6" ht="45">
      <c r="A111" s="39" t="s">
        <v>394</v>
      </c>
      <c r="B111" s="65" t="s">
        <v>127</v>
      </c>
      <c r="C111" s="26" t="s">
        <v>395</v>
      </c>
      <c r="D111" s="27">
        <v>3285600</v>
      </c>
      <c r="E111" s="66">
        <v>1291884.8400000001</v>
      </c>
      <c r="F111" s="67">
        <f t="shared" si="1"/>
        <v>1993715.16</v>
      </c>
    </row>
    <row r="112" spans="1:6" ht="135">
      <c r="A112" s="40" t="s">
        <v>396</v>
      </c>
      <c r="B112" s="65" t="s">
        <v>127</v>
      </c>
      <c r="C112" s="26" t="s">
        <v>397</v>
      </c>
      <c r="D112" s="27">
        <v>3285600</v>
      </c>
      <c r="E112" s="66">
        <v>1291884.8400000001</v>
      </c>
      <c r="F112" s="67">
        <f t="shared" si="1"/>
        <v>1993715.16</v>
      </c>
    </row>
    <row r="113" spans="1:6" ht="45">
      <c r="A113" s="39" t="s">
        <v>135</v>
      </c>
      <c r="B113" s="65" t="s">
        <v>127</v>
      </c>
      <c r="C113" s="26" t="s">
        <v>398</v>
      </c>
      <c r="D113" s="27">
        <v>3285600</v>
      </c>
      <c r="E113" s="66">
        <v>1291884.8400000001</v>
      </c>
      <c r="F113" s="67">
        <f t="shared" si="1"/>
        <v>1993715.16</v>
      </c>
    </row>
    <row r="114" spans="1:6" ht="45">
      <c r="A114" s="39" t="s">
        <v>136</v>
      </c>
      <c r="B114" s="65" t="s">
        <v>127</v>
      </c>
      <c r="C114" s="26" t="s">
        <v>399</v>
      </c>
      <c r="D114" s="27">
        <v>3285600</v>
      </c>
      <c r="E114" s="66">
        <v>1291884.8400000001</v>
      </c>
      <c r="F114" s="67">
        <f t="shared" si="1"/>
        <v>1993715.16</v>
      </c>
    </row>
    <row r="115" spans="1:6" ht="25.5" customHeight="1">
      <c r="A115" s="39" t="s">
        <v>137</v>
      </c>
      <c r="B115" s="65" t="s">
        <v>127</v>
      </c>
      <c r="C115" s="26" t="s">
        <v>400</v>
      </c>
      <c r="D115" s="27">
        <v>3285600</v>
      </c>
      <c r="E115" s="66">
        <v>1291884.8400000001</v>
      </c>
      <c r="F115" s="67">
        <f t="shared" si="1"/>
        <v>1993715.16</v>
      </c>
    </row>
    <row r="116" spans="1:6" ht="45">
      <c r="A116" s="39" t="s">
        <v>401</v>
      </c>
      <c r="B116" s="65" t="s">
        <v>127</v>
      </c>
      <c r="C116" s="26" t="s">
        <v>402</v>
      </c>
      <c r="D116" s="27">
        <v>104700</v>
      </c>
      <c r="E116" s="66">
        <v>104680.27</v>
      </c>
      <c r="F116" s="67">
        <f t="shared" si="1"/>
        <v>19.729999999995925</v>
      </c>
    </row>
    <row r="117" spans="1:6" ht="120">
      <c r="A117" s="39" t="s">
        <v>403</v>
      </c>
      <c r="B117" s="65" t="s">
        <v>127</v>
      </c>
      <c r="C117" s="26" t="s">
        <v>404</v>
      </c>
      <c r="D117" s="27">
        <v>104700</v>
      </c>
      <c r="E117" s="66">
        <v>104680.27</v>
      </c>
      <c r="F117" s="67">
        <f t="shared" si="1"/>
        <v>19.729999999995925</v>
      </c>
    </row>
    <row r="118" spans="1:6" ht="45">
      <c r="A118" s="39" t="s">
        <v>135</v>
      </c>
      <c r="B118" s="65" t="s">
        <v>127</v>
      </c>
      <c r="C118" s="26" t="s">
        <v>405</v>
      </c>
      <c r="D118" s="27">
        <v>104700</v>
      </c>
      <c r="E118" s="66">
        <v>104680.27</v>
      </c>
      <c r="F118" s="67">
        <f t="shared" si="1"/>
        <v>19.729999999995925</v>
      </c>
    </row>
    <row r="119" spans="1:6" ht="45">
      <c r="A119" s="39" t="s">
        <v>136</v>
      </c>
      <c r="B119" s="65" t="s">
        <v>127</v>
      </c>
      <c r="C119" s="26" t="s">
        <v>406</v>
      </c>
      <c r="D119" s="27">
        <v>104700</v>
      </c>
      <c r="E119" s="66">
        <v>104680.27</v>
      </c>
      <c r="F119" s="67">
        <f t="shared" si="1"/>
        <v>19.729999999995925</v>
      </c>
    </row>
    <row r="120" spans="1:6" ht="23.25" customHeight="1">
      <c r="A120" s="39" t="s">
        <v>137</v>
      </c>
      <c r="B120" s="65" t="s">
        <v>127</v>
      </c>
      <c r="C120" s="26" t="s">
        <v>407</v>
      </c>
      <c r="D120" s="27">
        <v>104700</v>
      </c>
      <c r="E120" s="66">
        <v>104680.27</v>
      </c>
      <c r="F120" s="67">
        <f t="shared" si="1"/>
        <v>19.729999999995925</v>
      </c>
    </row>
    <row r="121" spans="1:6" ht="30">
      <c r="A121" s="39" t="s">
        <v>157</v>
      </c>
      <c r="B121" s="65" t="s">
        <v>127</v>
      </c>
      <c r="C121" s="26" t="s">
        <v>408</v>
      </c>
      <c r="D121" s="27">
        <v>49000</v>
      </c>
      <c r="E121" s="66">
        <v>49000</v>
      </c>
      <c r="F121" s="67" t="str">
        <f t="shared" si="1"/>
        <v>-</v>
      </c>
    </row>
    <row r="122" spans="1:6" ht="45">
      <c r="A122" s="39" t="s">
        <v>298</v>
      </c>
      <c r="B122" s="65" t="s">
        <v>127</v>
      </c>
      <c r="C122" s="26" t="s">
        <v>409</v>
      </c>
      <c r="D122" s="27">
        <v>49000</v>
      </c>
      <c r="E122" s="66">
        <v>49000</v>
      </c>
      <c r="F122" s="67" t="str">
        <f t="shared" si="1"/>
        <v>-</v>
      </c>
    </row>
    <row r="123" spans="1:6" ht="24" customHeight="1">
      <c r="A123" s="39" t="s">
        <v>300</v>
      </c>
      <c r="B123" s="65" t="s">
        <v>127</v>
      </c>
      <c r="C123" s="26" t="s">
        <v>410</v>
      </c>
      <c r="D123" s="27">
        <v>49000</v>
      </c>
      <c r="E123" s="66">
        <v>49000</v>
      </c>
      <c r="F123" s="67" t="str">
        <f t="shared" si="1"/>
        <v>-</v>
      </c>
    </row>
    <row r="124" spans="1:6" ht="105">
      <c r="A124" s="39" t="s">
        <v>411</v>
      </c>
      <c r="B124" s="65" t="s">
        <v>127</v>
      </c>
      <c r="C124" s="26" t="s">
        <v>412</v>
      </c>
      <c r="D124" s="27">
        <v>49000</v>
      </c>
      <c r="E124" s="66">
        <v>49000</v>
      </c>
      <c r="F124" s="67" t="str">
        <f t="shared" si="1"/>
        <v>-</v>
      </c>
    </row>
    <row r="125" spans="1:6" ht="45">
      <c r="A125" s="39" t="s">
        <v>135</v>
      </c>
      <c r="B125" s="65" t="s">
        <v>127</v>
      </c>
      <c r="C125" s="26" t="s">
        <v>413</v>
      </c>
      <c r="D125" s="27">
        <v>49000</v>
      </c>
      <c r="E125" s="66">
        <v>49000</v>
      </c>
      <c r="F125" s="67" t="str">
        <f t="shared" si="1"/>
        <v>-</v>
      </c>
    </row>
    <row r="126" spans="1:6" ht="45">
      <c r="A126" s="39" t="s">
        <v>136</v>
      </c>
      <c r="B126" s="65" t="s">
        <v>127</v>
      </c>
      <c r="C126" s="26" t="s">
        <v>414</v>
      </c>
      <c r="D126" s="27">
        <v>49000</v>
      </c>
      <c r="E126" s="66">
        <v>49000</v>
      </c>
      <c r="F126" s="67" t="str">
        <f t="shared" si="1"/>
        <v>-</v>
      </c>
    </row>
    <row r="127" spans="1:6" ht="30" customHeight="1">
      <c r="A127" s="39" t="s">
        <v>137</v>
      </c>
      <c r="B127" s="65" t="s">
        <v>127</v>
      </c>
      <c r="C127" s="26" t="s">
        <v>415</v>
      </c>
      <c r="D127" s="27">
        <v>49000</v>
      </c>
      <c r="E127" s="66">
        <v>49000</v>
      </c>
      <c r="F127" s="67" t="str">
        <f t="shared" si="1"/>
        <v>-</v>
      </c>
    </row>
    <row r="128" spans="1:6" ht="31.5">
      <c r="A128" s="78" t="s">
        <v>158</v>
      </c>
      <c r="B128" s="55" t="s">
        <v>127</v>
      </c>
      <c r="C128" s="56" t="s">
        <v>416</v>
      </c>
      <c r="D128" s="57">
        <v>12062700</v>
      </c>
      <c r="E128" s="58">
        <v>12017626.640000001</v>
      </c>
      <c r="F128" s="59">
        <f t="shared" si="1"/>
        <v>45073.359999999404</v>
      </c>
    </row>
    <row r="129" spans="1:6" ht="30" customHeight="1">
      <c r="A129" s="39" t="s">
        <v>165</v>
      </c>
      <c r="B129" s="65" t="s">
        <v>127</v>
      </c>
      <c r="C129" s="26" t="s">
        <v>417</v>
      </c>
      <c r="D129" s="27">
        <v>7754500</v>
      </c>
      <c r="E129" s="66">
        <v>7741623.4000000004</v>
      </c>
      <c r="F129" s="67">
        <f t="shared" si="1"/>
        <v>12876.599999999627</v>
      </c>
    </row>
    <row r="130" spans="1:6" ht="60">
      <c r="A130" s="39" t="s">
        <v>418</v>
      </c>
      <c r="B130" s="65" t="s">
        <v>127</v>
      </c>
      <c r="C130" s="26" t="s">
        <v>419</v>
      </c>
      <c r="D130" s="27">
        <v>44300</v>
      </c>
      <c r="E130" s="66">
        <v>31550.400000000001</v>
      </c>
      <c r="F130" s="67">
        <f t="shared" si="1"/>
        <v>12749.599999999999</v>
      </c>
    </row>
    <row r="131" spans="1:6" ht="45">
      <c r="A131" s="39" t="s">
        <v>420</v>
      </c>
      <c r="B131" s="65" t="s">
        <v>127</v>
      </c>
      <c r="C131" s="26" t="s">
        <v>421</v>
      </c>
      <c r="D131" s="27">
        <v>44300</v>
      </c>
      <c r="E131" s="66">
        <v>31550.400000000001</v>
      </c>
      <c r="F131" s="67">
        <f t="shared" si="1"/>
        <v>12749.599999999999</v>
      </c>
    </row>
    <row r="132" spans="1:6" ht="165">
      <c r="A132" s="118" t="s">
        <v>537</v>
      </c>
      <c r="B132" s="65" t="s">
        <v>127</v>
      </c>
      <c r="C132" s="26" t="s">
        <v>422</v>
      </c>
      <c r="D132" s="27">
        <v>44300</v>
      </c>
      <c r="E132" s="66">
        <v>31550.400000000001</v>
      </c>
      <c r="F132" s="67">
        <f t="shared" si="1"/>
        <v>12749.599999999999</v>
      </c>
    </row>
    <row r="133" spans="1:6" ht="45">
      <c r="A133" s="39" t="s">
        <v>135</v>
      </c>
      <c r="B133" s="65" t="s">
        <v>127</v>
      </c>
      <c r="C133" s="26" t="s">
        <v>423</v>
      </c>
      <c r="D133" s="27">
        <v>44300</v>
      </c>
      <c r="E133" s="66">
        <v>31550.400000000001</v>
      </c>
      <c r="F133" s="67">
        <f t="shared" si="1"/>
        <v>12749.599999999999</v>
      </c>
    </row>
    <row r="134" spans="1:6" ht="45">
      <c r="A134" s="39" t="s">
        <v>136</v>
      </c>
      <c r="B134" s="65" t="s">
        <v>127</v>
      </c>
      <c r="C134" s="26" t="s">
        <v>424</v>
      </c>
      <c r="D134" s="27">
        <v>44300</v>
      </c>
      <c r="E134" s="66">
        <v>31550.400000000001</v>
      </c>
      <c r="F134" s="67">
        <f t="shared" si="1"/>
        <v>12749.599999999999</v>
      </c>
    </row>
    <row r="135" spans="1:6" ht="31.5" customHeight="1">
      <c r="A135" s="39" t="s">
        <v>137</v>
      </c>
      <c r="B135" s="65" t="s">
        <v>127</v>
      </c>
      <c r="C135" s="26" t="s">
        <v>425</v>
      </c>
      <c r="D135" s="27">
        <v>44300</v>
      </c>
      <c r="E135" s="66">
        <v>31550.400000000001</v>
      </c>
      <c r="F135" s="67">
        <f t="shared" si="1"/>
        <v>12749.599999999999</v>
      </c>
    </row>
    <row r="136" spans="1:6" ht="75">
      <c r="A136" s="39" t="s">
        <v>426</v>
      </c>
      <c r="B136" s="65" t="s">
        <v>127</v>
      </c>
      <c r="C136" s="26" t="s">
        <v>427</v>
      </c>
      <c r="D136" s="27">
        <v>7710200</v>
      </c>
      <c r="E136" s="66">
        <v>7710073</v>
      </c>
      <c r="F136" s="67">
        <f t="shared" si="1"/>
        <v>127</v>
      </c>
    </row>
    <row r="137" spans="1:6" ht="60">
      <c r="A137" s="39" t="s">
        <v>428</v>
      </c>
      <c r="B137" s="65" t="s">
        <v>127</v>
      </c>
      <c r="C137" s="26" t="s">
        <v>429</v>
      </c>
      <c r="D137" s="27">
        <v>7710200</v>
      </c>
      <c r="E137" s="66">
        <v>7710073</v>
      </c>
      <c r="F137" s="67">
        <f t="shared" si="1"/>
        <v>127</v>
      </c>
    </row>
    <row r="138" spans="1:6" ht="210">
      <c r="A138" s="118" t="s">
        <v>538</v>
      </c>
      <c r="B138" s="65" t="s">
        <v>127</v>
      </c>
      <c r="C138" s="26" t="s">
        <v>430</v>
      </c>
      <c r="D138" s="27">
        <v>282000</v>
      </c>
      <c r="E138" s="66">
        <v>282000</v>
      </c>
      <c r="F138" s="67" t="str">
        <f t="shared" si="1"/>
        <v>-</v>
      </c>
    </row>
    <row r="139" spans="1:6" ht="45">
      <c r="A139" s="39" t="s">
        <v>135</v>
      </c>
      <c r="B139" s="65" t="s">
        <v>127</v>
      </c>
      <c r="C139" s="26" t="s">
        <v>431</v>
      </c>
      <c r="D139" s="27">
        <v>282000</v>
      </c>
      <c r="E139" s="66">
        <v>282000</v>
      </c>
      <c r="F139" s="67" t="str">
        <f t="shared" si="1"/>
        <v>-</v>
      </c>
    </row>
    <row r="140" spans="1:6" ht="45">
      <c r="A140" s="39" t="s">
        <v>136</v>
      </c>
      <c r="B140" s="65" t="s">
        <v>127</v>
      </c>
      <c r="C140" s="26" t="s">
        <v>432</v>
      </c>
      <c r="D140" s="27">
        <v>282000</v>
      </c>
      <c r="E140" s="66">
        <v>282000</v>
      </c>
      <c r="F140" s="67" t="str">
        <f t="shared" si="1"/>
        <v>-</v>
      </c>
    </row>
    <row r="141" spans="1:6" ht="15">
      <c r="A141" s="39" t="s">
        <v>137</v>
      </c>
      <c r="B141" s="65" t="s">
        <v>127</v>
      </c>
      <c r="C141" s="26" t="s">
        <v>433</v>
      </c>
      <c r="D141" s="27">
        <v>282000</v>
      </c>
      <c r="E141" s="66">
        <v>282000</v>
      </c>
      <c r="F141" s="67" t="str">
        <f t="shared" si="1"/>
        <v>-</v>
      </c>
    </row>
    <row r="142" spans="1:6" ht="200.25" customHeight="1">
      <c r="A142" s="118" t="s">
        <v>539</v>
      </c>
      <c r="B142" s="65" t="s">
        <v>127</v>
      </c>
      <c r="C142" s="26" t="s">
        <v>434</v>
      </c>
      <c r="D142" s="27">
        <v>7428200</v>
      </c>
      <c r="E142" s="66">
        <v>7428073</v>
      </c>
      <c r="F142" s="67">
        <f t="shared" si="1"/>
        <v>127</v>
      </c>
    </row>
    <row r="143" spans="1:6" ht="45">
      <c r="A143" s="39" t="s">
        <v>160</v>
      </c>
      <c r="B143" s="65" t="s">
        <v>127</v>
      </c>
      <c r="C143" s="26" t="s">
        <v>435</v>
      </c>
      <c r="D143" s="27">
        <v>7428200</v>
      </c>
      <c r="E143" s="66">
        <v>7428073</v>
      </c>
      <c r="F143" s="67">
        <f t="shared" ref="F143:F204" si="3">IF(OR(D143="-",IF(E143="-",0,E143)&gt;=IF(D143="-",0,D143)),"-",IF(D143="-",0,D143)-IF(E143="-",0,E143))</f>
        <v>127</v>
      </c>
    </row>
    <row r="144" spans="1:6" ht="15">
      <c r="A144" s="39" t="s">
        <v>161</v>
      </c>
      <c r="B144" s="65" t="s">
        <v>127</v>
      </c>
      <c r="C144" s="26" t="s">
        <v>436</v>
      </c>
      <c r="D144" s="27">
        <v>7428200</v>
      </c>
      <c r="E144" s="66">
        <v>7428073</v>
      </c>
      <c r="F144" s="67">
        <f t="shared" si="3"/>
        <v>127</v>
      </c>
    </row>
    <row r="145" spans="1:6" ht="60">
      <c r="A145" s="39" t="s">
        <v>162</v>
      </c>
      <c r="B145" s="65" t="s">
        <v>127</v>
      </c>
      <c r="C145" s="26" t="s">
        <v>437</v>
      </c>
      <c r="D145" s="27">
        <v>7428200</v>
      </c>
      <c r="E145" s="66">
        <v>7428073</v>
      </c>
      <c r="F145" s="67">
        <f t="shared" si="3"/>
        <v>127</v>
      </c>
    </row>
    <row r="146" spans="1:6" ht="27.75" customHeight="1">
      <c r="A146" s="39" t="s">
        <v>166</v>
      </c>
      <c r="B146" s="65" t="s">
        <v>127</v>
      </c>
      <c r="C146" s="26" t="s">
        <v>438</v>
      </c>
      <c r="D146" s="27">
        <v>3951000</v>
      </c>
      <c r="E146" s="66">
        <v>3939963.83</v>
      </c>
      <c r="F146" s="67">
        <f t="shared" si="3"/>
        <v>11036.169999999925</v>
      </c>
    </row>
    <row r="147" spans="1:6" ht="60">
      <c r="A147" s="39" t="s">
        <v>418</v>
      </c>
      <c r="B147" s="65" t="s">
        <v>127</v>
      </c>
      <c r="C147" s="26" t="s">
        <v>439</v>
      </c>
      <c r="D147" s="27">
        <v>3951000</v>
      </c>
      <c r="E147" s="66">
        <v>3939963.83</v>
      </c>
      <c r="F147" s="67">
        <f t="shared" si="3"/>
        <v>11036.169999999925</v>
      </c>
    </row>
    <row r="148" spans="1:6" ht="45">
      <c r="A148" s="39" t="s">
        <v>420</v>
      </c>
      <c r="B148" s="65" t="s">
        <v>127</v>
      </c>
      <c r="C148" s="26" t="s">
        <v>440</v>
      </c>
      <c r="D148" s="27">
        <v>3951000</v>
      </c>
      <c r="E148" s="66">
        <v>3939963.83</v>
      </c>
      <c r="F148" s="67">
        <f t="shared" si="3"/>
        <v>11036.169999999925</v>
      </c>
    </row>
    <row r="149" spans="1:6" ht="120">
      <c r="A149" s="40" t="s">
        <v>441</v>
      </c>
      <c r="B149" s="65" t="s">
        <v>127</v>
      </c>
      <c r="C149" s="26" t="s">
        <v>442</v>
      </c>
      <c r="D149" s="27">
        <v>60000</v>
      </c>
      <c r="E149" s="66">
        <v>60000</v>
      </c>
      <c r="F149" s="67" t="str">
        <f t="shared" si="3"/>
        <v>-</v>
      </c>
    </row>
    <row r="150" spans="1:6" ht="45">
      <c r="A150" s="39" t="s">
        <v>135</v>
      </c>
      <c r="B150" s="65" t="s">
        <v>127</v>
      </c>
      <c r="C150" s="26" t="s">
        <v>443</v>
      </c>
      <c r="D150" s="27">
        <v>60000</v>
      </c>
      <c r="E150" s="66">
        <v>60000</v>
      </c>
      <c r="F150" s="67" t="str">
        <f t="shared" si="3"/>
        <v>-</v>
      </c>
    </row>
    <row r="151" spans="1:6" ht="45">
      <c r="A151" s="39" t="s">
        <v>136</v>
      </c>
      <c r="B151" s="65" t="s">
        <v>127</v>
      </c>
      <c r="C151" s="26" t="s">
        <v>444</v>
      </c>
      <c r="D151" s="27">
        <v>60000</v>
      </c>
      <c r="E151" s="66">
        <v>60000</v>
      </c>
      <c r="F151" s="67" t="str">
        <f t="shared" si="3"/>
        <v>-</v>
      </c>
    </row>
    <row r="152" spans="1:6" ht="30.75" customHeight="1">
      <c r="A152" s="39" t="s">
        <v>137</v>
      </c>
      <c r="B152" s="65" t="s">
        <v>127</v>
      </c>
      <c r="C152" s="26" t="s">
        <v>445</v>
      </c>
      <c r="D152" s="27">
        <v>60000</v>
      </c>
      <c r="E152" s="66">
        <v>60000</v>
      </c>
      <c r="F152" s="67" t="str">
        <f t="shared" si="3"/>
        <v>-</v>
      </c>
    </row>
    <row r="153" spans="1:6" ht="135">
      <c r="A153" s="40" t="s">
        <v>530</v>
      </c>
      <c r="B153" s="65" t="s">
        <v>127</v>
      </c>
      <c r="C153" s="26" t="s">
        <v>446</v>
      </c>
      <c r="D153" s="27">
        <v>1861100</v>
      </c>
      <c r="E153" s="66">
        <v>1861100</v>
      </c>
      <c r="F153" s="67" t="str">
        <f t="shared" si="3"/>
        <v>-</v>
      </c>
    </row>
    <row r="154" spans="1:6" ht="45">
      <c r="A154" s="39" t="s">
        <v>135</v>
      </c>
      <c r="B154" s="65" t="s">
        <v>127</v>
      </c>
      <c r="C154" s="26" t="s">
        <v>447</v>
      </c>
      <c r="D154" s="27">
        <v>1861100</v>
      </c>
      <c r="E154" s="66">
        <v>1861100</v>
      </c>
      <c r="F154" s="67" t="str">
        <f t="shared" si="3"/>
        <v>-</v>
      </c>
    </row>
    <row r="155" spans="1:6" ht="45">
      <c r="A155" s="39" t="s">
        <v>136</v>
      </c>
      <c r="B155" s="65" t="s">
        <v>127</v>
      </c>
      <c r="C155" s="26" t="s">
        <v>448</v>
      </c>
      <c r="D155" s="27">
        <v>1861100</v>
      </c>
      <c r="E155" s="66">
        <v>1861100</v>
      </c>
      <c r="F155" s="67" t="str">
        <f t="shared" si="3"/>
        <v>-</v>
      </c>
    </row>
    <row r="156" spans="1:6" ht="45">
      <c r="A156" s="39" t="s">
        <v>159</v>
      </c>
      <c r="B156" s="65" t="s">
        <v>127</v>
      </c>
      <c r="C156" s="26" t="s">
        <v>449</v>
      </c>
      <c r="D156" s="27">
        <v>1861100</v>
      </c>
      <c r="E156" s="66">
        <v>1861100</v>
      </c>
      <c r="F156" s="67" t="str">
        <f t="shared" si="3"/>
        <v>-</v>
      </c>
    </row>
    <row r="157" spans="1:6" ht="135">
      <c r="A157" s="40" t="s">
        <v>531</v>
      </c>
      <c r="B157" s="65" t="s">
        <v>127</v>
      </c>
      <c r="C157" s="26" t="s">
        <v>450</v>
      </c>
      <c r="D157" s="27">
        <v>2029900</v>
      </c>
      <c r="E157" s="66">
        <v>2018863.83</v>
      </c>
      <c r="F157" s="67">
        <f t="shared" si="3"/>
        <v>11036.169999999925</v>
      </c>
    </row>
    <row r="158" spans="1:6" ht="25.5" customHeight="1">
      <c r="A158" s="39" t="s">
        <v>140</v>
      </c>
      <c r="B158" s="65" t="s">
        <v>127</v>
      </c>
      <c r="C158" s="26" t="s">
        <v>451</v>
      </c>
      <c r="D158" s="27">
        <v>2029900</v>
      </c>
      <c r="E158" s="66">
        <v>2018863.83</v>
      </c>
      <c r="F158" s="67">
        <f t="shared" si="3"/>
        <v>11036.169999999925</v>
      </c>
    </row>
    <row r="159" spans="1:6" ht="75">
      <c r="A159" s="39" t="s">
        <v>163</v>
      </c>
      <c r="B159" s="65" t="s">
        <v>127</v>
      </c>
      <c r="C159" s="26" t="s">
        <v>452</v>
      </c>
      <c r="D159" s="27">
        <v>2029900</v>
      </c>
      <c r="E159" s="66">
        <v>2018863.83</v>
      </c>
      <c r="F159" s="67">
        <f t="shared" si="3"/>
        <v>11036.169999999925</v>
      </c>
    </row>
    <row r="160" spans="1:6" ht="75">
      <c r="A160" s="39" t="s">
        <v>164</v>
      </c>
      <c r="B160" s="65" t="s">
        <v>127</v>
      </c>
      <c r="C160" s="26" t="s">
        <v>453</v>
      </c>
      <c r="D160" s="27">
        <v>2029900</v>
      </c>
      <c r="E160" s="66">
        <v>2018863.83</v>
      </c>
      <c r="F160" s="67">
        <f t="shared" si="3"/>
        <v>11036.169999999925</v>
      </c>
    </row>
    <row r="161" spans="1:6" ht="25.5" customHeight="1">
      <c r="A161" s="39" t="s">
        <v>167</v>
      </c>
      <c r="B161" s="65" t="s">
        <v>127</v>
      </c>
      <c r="C161" s="26" t="s">
        <v>454</v>
      </c>
      <c r="D161" s="27">
        <v>357200</v>
      </c>
      <c r="E161" s="66">
        <v>336039.41</v>
      </c>
      <c r="F161" s="67">
        <f t="shared" si="3"/>
        <v>21160.590000000026</v>
      </c>
    </row>
    <row r="162" spans="1:6" ht="60">
      <c r="A162" s="39" t="s">
        <v>418</v>
      </c>
      <c r="B162" s="65" t="s">
        <v>127</v>
      </c>
      <c r="C162" s="26" t="s">
        <v>455</v>
      </c>
      <c r="D162" s="27">
        <v>357200</v>
      </c>
      <c r="E162" s="66">
        <v>336039.41</v>
      </c>
      <c r="F162" s="67">
        <f t="shared" si="3"/>
        <v>21160.590000000026</v>
      </c>
    </row>
    <row r="163" spans="1:6" ht="45">
      <c r="A163" s="39" t="s">
        <v>456</v>
      </c>
      <c r="B163" s="65" t="s">
        <v>127</v>
      </c>
      <c r="C163" s="26" t="s">
        <v>457</v>
      </c>
      <c r="D163" s="27">
        <v>210500</v>
      </c>
      <c r="E163" s="66">
        <v>189532.17</v>
      </c>
      <c r="F163" s="67">
        <f t="shared" si="3"/>
        <v>20967.829999999987</v>
      </c>
    </row>
    <row r="164" spans="1:6" ht="135">
      <c r="A164" s="40" t="s">
        <v>458</v>
      </c>
      <c r="B164" s="65" t="s">
        <v>127</v>
      </c>
      <c r="C164" s="26" t="s">
        <v>459</v>
      </c>
      <c r="D164" s="27">
        <v>210500</v>
      </c>
      <c r="E164" s="66">
        <v>189532.17</v>
      </c>
      <c r="F164" s="67">
        <f t="shared" si="3"/>
        <v>20967.829999999987</v>
      </c>
    </row>
    <row r="165" spans="1:6" ht="45">
      <c r="A165" s="39" t="s">
        <v>135</v>
      </c>
      <c r="B165" s="65" t="s">
        <v>127</v>
      </c>
      <c r="C165" s="26" t="s">
        <v>460</v>
      </c>
      <c r="D165" s="27">
        <v>210500</v>
      </c>
      <c r="E165" s="66">
        <v>189532.17</v>
      </c>
      <c r="F165" s="67">
        <f t="shared" si="3"/>
        <v>20967.829999999987</v>
      </c>
    </row>
    <row r="166" spans="1:6" ht="45">
      <c r="A166" s="39" t="s">
        <v>136</v>
      </c>
      <c r="B166" s="65" t="s">
        <v>127</v>
      </c>
      <c r="C166" s="26" t="s">
        <v>461</v>
      </c>
      <c r="D166" s="27">
        <v>210500</v>
      </c>
      <c r="E166" s="66">
        <v>189532.17</v>
      </c>
      <c r="F166" s="67">
        <f t="shared" si="3"/>
        <v>20967.829999999987</v>
      </c>
    </row>
    <row r="167" spans="1:6" ht="23.25" customHeight="1">
      <c r="A167" s="39" t="s">
        <v>138</v>
      </c>
      <c r="B167" s="65" t="s">
        <v>127</v>
      </c>
      <c r="C167" s="26" t="s">
        <v>462</v>
      </c>
      <c r="D167" s="27">
        <v>210500</v>
      </c>
      <c r="E167" s="66">
        <v>189532.17</v>
      </c>
      <c r="F167" s="67">
        <f t="shared" si="3"/>
        <v>20967.829999999987</v>
      </c>
    </row>
    <row r="168" spans="1:6" ht="45">
      <c r="A168" s="39" t="s">
        <v>463</v>
      </c>
      <c r="B168" s="65" t="s">
        <v>127</v>
      </c>
      <c r="C168" s="26" t="s">
        <v>464</v>
      </c>
      <c r="D168" s="27">
        <v>146700</v>
      </c>
      <c r="E168" s="66">
        <v>146507.24</v>
      </c>
      <c r="F168" s="67">
        <f t="shared" si="3"/>
        <v>192.76000000000931</v>
      </c>
    </row>
    <row r="169" spans="1:6" ht="135">
      <c r="A169" s="40" t="s">
        <v>465</v>
      </c>
      <c r="B169" s="65" t="s">
        <v>127</v>
      </c>
      <c r="C169" s="26" t="s">
        <v>466</v>
      </c>
      <c r="D169" s="27">
        <v>57700</v>
      </c>
      <c r="E169" s="66">
        <v>57587.24</v>
      </c>
      <c r="F169" s="67">
        <f t="shared" si="3"/>
        <v>112.76000000000204</v>
      </c>
    </row>
    <row r="170" spans="1:6" ht="45">
      <c r="A170" s="39" t="s">
        <v>135</v>
      </c>
      <c r="B170" s="65" t="s">
        <v>127</v>
      </c>
      <c r="C170" s="26" t="s">
        <v>467</v>
      </c>
      <c r="D170" s="27">
        <v>57700</v>
      </c>
      <c r="E170" s="66">
        <v>57587.24</v>
      </c>
      <c r="F170" s="67">
        <f t="shared" si="3"/>
        <v>112.76000000000204</v>
      </c>
    </row>
    <row r="171" spans="1:6" ht="45">
      <c r="A171" s="39" t="s">
        <v>136</v>
      </c>
      <c r="B171" s="65" t="s">
        <v>127</v>
      </c>
      <c r="C171" s="26" t="s">
        <v>468</v>
      </c>
      <c r="D171" s="27">
        <v>57700</v>
      </c>
      <c r="E171" s="66">
        <v>57587.24</v>
      </c>
      <c r="F171" s="67">
        <f t="shared" si="3"/>
        <v>112.76000000000204</v>
      </c>
    </row>
    <row r="172" spans="1:6" ht="25.5" customHeight="1">
      <c r="A172" s="39" t="s">
        <v>137</v>
      </c>
      <c r="B172" s="65" t="s">
        <v>127</v>
      </c>
      <c r="C172" s="26" t="s">
        <v>469</v>
      </c>
      <c r="D172" s="27">
        <v>57700</v>
      </c>
      <c r="E172" s="66">
        <v>57587.24</v>
      </c>
      <c r="F172" s="67">
        <f t="shared" si="3"/>
        <v>112.76000000000204</v>
      </c>
    </row>
    <row r="173" spans="1:6" ht="135">
      <c r="A173" s="40" t="s">
        <v>532</v>
      </c>
      <c r="B173" s="65" t="s">
        <v>127</v>
      </c>
      <c r="C173" s="26" t="s">
        <v>470</v>
      </c>
      <c r="D173" s="27">
        <v>89000</v>
      </c>
      <c r="E173" s="66">
        <v>88920</v>
      </c>
      <c r="F173" s="67">
        <f t="shared" si="3"/>
        <v>80</v>
      </c>
    </row>
    <row r="174" spans="1:6" ht="45">
      <c r="A174" s="39" t="s">
        <v>135</v>
      </c>
      <c r="B174" s="65" t="s">
        <v>127</v>
      </c>
      <c r="C174" s="26" t="s">
        <v>471</v>
      </c>
      <c r="D174" s="27">
        <v>89000</v>
      </c>
      <c r="E174" s="66">
        <v>88920</v>
      </c>
      <c r="F174" s="67">
        <f t="shared" si="3"/>
        <v>80</v>
      </c>
    </row>
    <row r="175" spans="1:6" ht="45">
      <c r="A175" s="39" t="s">
        <v>136</v>
      </c>
      <c r="B175" s="65" t="s">
        <v>127</v>
      </c>
      <c r="C175" s="26" t="s">
        <v>472</v>
      </c>
      <c r="D175" s="27">
        <v>89000</v>
      </c>
      <c r="E175" s="66">
        <v>88920</v>
      </c>
      <c r="F175" s="67">
        <f t="shared" si="3"/>
        <v>80</v>
      </c>
    </row>
    <row r="176" spans="1:6" ht="25.5" customHeight="1">
      <c r="A176" s="39" t="s">
        <v>137</v>
      </c>
      <c r="B176" s="65" t="s">
        <v>127</v>
      </c>
      <c r="C176" s="26" t="s">
        <v>473</v>
      </c>
      <c r="D176" s="27">
        <v>89000</v>
      </c>
      <c r="E176" s="66">
        <v>88920</v>
      </c>
      <c r="F176" s="67">
        <f t="shared" si="3"/>
        <v>80</v>
      </c>
    </row>
    <row r="177" spans="1:6" ht="15.75">
      <c r="A177" s="78" t="s">
        <v>168</v>
      </c>
      <c r="B177" s="55" t="s">
        <v>127</v>
      </c>
      <c r="C177" s="56" t="s">
        <v>474</v>
      </c>
      <c r="D177" s="57">
        <v>14200</v>
      </c>
      <c r="E177" s="58">
        <v>14103.48</v>
      </c>
      <c r="F177" s="59">
        <f t="shared" si="3"/>
        <v>96.520000000000437</v>
      </c>
    </row>
    <row r="178" spans="1:6" ht="45">
      <c r="A178" s="39" t="s">
        <v>169</v>
      </c>
      <c r="B178" s="65" t="s">
        <v>127</v>
      </c>
      <c r="C178" s="26" t="s">
        <v>475</v>
      </c>
      <c r="D178" s="27">
        <v>14200</v>
      </c>
      <c r="E178" s="66">
        <v>14103.48</v>
      </c>
      <c r="F178" s="67">
        <f t="shared" si="3"/>
        <v>96.520000000000437</v>
      </c>
    </row>
    <row r="179" spans="1:6" ht="45">
      <c r="A179" s="39" t="s">
        <v>336</v>
      </c>
      <c r="B179" s="65" t="s">
        <v>127</v>
      </c>
      <c r="C179" s="26" t="s">
        <v>476</v>
      </c>
      <c r="D179" s="27">
        <v>14200</v>
      </c>
      <c r="E179" s="66">
        <v>14103.48</v>
      </c>
      <c r="F179" s="67">
        <f t="shared" si="3"/>
        <v>96.520000000000437</v>
      </c>
    </row>
    <row r="180" spans="1:6" ht="90">
      <c r="A180" s="39" t="s">
        <v>477</v>
      </c>
      <c r="B180" s="65" t="s">
        <v>127</v>
      </c>
      <c r="C180" s="26" t="s">
        <v>478</v>
      </c>
      <c r="D180" s="27">
        <v>14200</v>
      </c>
      <c r="E180" s="66">
        <v>14103.48</v>
      </c>
      <c r="F180" s="67">
        <f t="shared" si="3"/>
        <v>96.520000000000437</v>
      </c>
    </row>
    <row r="181" spans="1:6" ht="195">
      <c r="A181" s="40" t="s">
        <v>479</v>
      </c>
      <c r="B181" s="65" t="s">
        <v>127</v>
      </c>
      <c r="C181" s="26" t="s">
        <v>480</v>
      </c>
      <c r="D181" s="27">
        <v>14200</v>
      </c>
      <c r="E181" s="66">
        <v>14103.48</v>
      </c>
      <c r="F181" s="67">
        <f t="shared" si="3"/>
        <v>96.520000000000437</v>
      </c>
    </row>
    <row r="182" spans="1:6" ht="45">
      <c r="A182" s="39" t="s">
        <v>135</v>
      </c>
      <c r="B182" s="65" t="s">
        <v>127</v>
      </c>
      <c r="C182" s="26" t="s">
        <v>481</v>
      </c>
      <c r="D182" s="27">
        <v>14200</v>
      </c>
      <c r="E182" s="66">
        <v>14103.48</v>
      </c>
      <c r="F182" s="67">
        <f t="shared" si="3"/>
        <v>96.520000000000437</v>
      </c>
    </row>
    <row r="183" spans="1:6" ht="45">
      <c r="A183" s="39" t="s">
        <v>136</v>
      </c>
      <c r="B183" s="65" t="s">
        <v>127</v>
      </c>
      <c r="C183" s="26" t="s">
        <v>482</v>
      </c>
      <c r="D183" s="27">
        <v>14200</v>
      </c>
      <c r="E183" s="66">
        <v>14103.48</v>
      </c>
      <c r="F183" s="67">
        <f t="shared" si="3"/>
        <v>96.520000000000437</v>
      </c>
    </row>
    <row r="184" spans="1:6" ht="28.5" customHeight="1">
      <c r="A184" s="39" t="s">
        <v>137</v>
      </c>
      <c r="B184" s="65" t="s">
        <v>127</v>
      </c>
      <c r="C184" s="26" t="s">
        <v>483</v>
      </c>
      <c r="D184" s="27">
        <v>14200</v>
      </c>
      <c r="E184" s="66">
        <v>14103.48</v>
      </c>
      <c r="F184" s="67">
        <f t="shared" si="3"/>
        <v>96.520000000000437</v>
      </c>
    </row>
    <row r="185" spans="1:6" ht="15.75">
      <c r="A185" s="78" t="s">
        <v>170</v>
      </c>
      <c r="B185" s="55" t="s">
        <v>127</v>
      </c>
      <c r="C185" s="56" t="s">
        <v>484</v>
      </c>
      <c r="D185" s="57">
        <v>4428700</v>
      </c>
      <c r="E185" s="58">
        <v>4401700</v>
      </c>
      <c r="F185" s="59">
        <f t="shared" si="3"/>
        <v>27000</v>
      </c>
    </row>
    <row r="186" spans="1:6" ht="24.75" customHeight="1">
      <c r="A186" s="39" t="s">
        <v>175</v>
      </c>
      <c r="B186" s="65" t="s">
        <v>127</v>
      </c>
      <c r="C186" s="26" t="s">
        <v>485</v>
      </c>
      <c r="D186" s="27">
        <v>4428700</v>
      </c>
      <c r="E186" s="66">
        <v>4401700</v>
      </c>
      <c r="F186" s="67">
        <f t="shared" si="3"/>
        <v>27000</v>
      </c>
    </row>
    <row r="187" spans="1:6" ht="60">
      <c r="A187" s="39" t="s">
        <v>486</v>
      </c>
      <c r="B187" s="65" t="s">
        <v>127</v>
      </c>
      <c r="C187" s="26" t="s">
        <v>487</v>
      </c>
      <c r="D187" s="27">
        <v>4428700</v>
      </c>
      <c r="E187" s="66">
        <v>4401700</v>
      </c>
      <c r="F187" s="67">
        <f t="shared" si="3"/>
        <v>27000</v>
      </c>
    </row>
    <row r="188" spans="1:6" ht="23.25" customHeight="1">
      <c r="A188" s="39" t="s">
        <v>488</v>
      </c>
      <c r="B188" s="65" t="s">
        <v>127</v>
      </c>
      <c r="C188" s="26" t="s">
        <v>489</v>
      </c>
      <c r="D188" s="27">
        <v>4428700</v>
      </c>
      <c r="E188" s="66">
        <v>4401700</v>
      </c>
      <c r="F188" s="67">
        <f t="shared" si="3"/>
        <v>27000</v>
      </c>
    </row>
    <row r="189" spans="1:6" ht="120">
      <c r="A189" s="40" t="s">
        <v>490</v>
      </c>
      <c r="B189" s="65" t="s">
        <v>127</v>
      </c>
      <c r="C189" s="26" t="s">
        <v>491</v>
      </c>
      <c r="D189" s="27">
        <v>4278700</v>
      </c>
      <c r="E189" s="66">
        <v>4278700</v>
      </c>
      <c r="F189" s="67" t="str">
        <f t="shared" si="3"/>
        <v>-</v>
      </c>
    </row>
    <row r="190" spans="1:6" ht="45">
      <c r="A190" s="39" t="s">
        <v>171</v>
      </c>
      <c r="B190" s="65" t="s">
        <v>127</v>
      </c>
      <c r="C190" s="26" t="s">
        <v>492</v>
      </c>
      <c r="D190" s="27">
        <v>4278700</v>
      </c>
      <c r="E190" s="66">
        <v>4278700</v>
      </c>
      <c r="F190" s="67" t="str">
        <f t="shared" si="3"/>
        <v>-</v>
      </c>
    </row>
    <row r="191" spans="1:6" ht="30" customHeight="1">
      <c r="A191" s="39" t="s">
        <v>172</v>
      </c>
      <c r="B191" s="65" t="s">
        <v>127</v>
      </c>
      <c r="C191" s="26" t="s">
        <v>493</v>
      </c>
      <c r="D191" s="27">
        <v>4278700</v>
      </c>
      <c r="E191" s="66">
        <v>4278700</v>
      </c>
      <c r="F191" s="67" t="str">
        <f t="shared" si="3"/>
        <v>-</v>
      </c>
    </row>
    <row r="192" spans="1:6" ht="75">
      <c r="A192" s="39" t="s">
        <v>173</v>
      </c>
      <c r="B192" s="65" t="s">
        <v>127</v>
      </c>
      <c r="C192" s="26" t="s">
        <v>494</v>
      </c>
      <c r="D192" s="27">
        <v>4278700</v>
      </c>
      <c r="E192" s="66">
        <v>4278700</v>
      </c>
      <c r="F192" s="67" t="str">
        <f t="shared" si="3"/>
        <v>-</v>
      </c>
    </row>
    <row r="193" spans="1:6" ht="105">
      <c r="A193" s="40" t="s">
        <v>534</v>
      </c>
      <c r="B193" s="65" t="s">
        <v>127</v>
      </c>
      <c r="C193" s="26" t="s">
        <v>495</v>
      </c>
      <c r="D193" s="27">
        <v>150000</v>
      </c>
      <c r="E193" s="66">
        <v>123000</v>
      </c>
      <c r="F193" s="67">
        <f t="shared" si="3"/>
        <v>27000</v>
      </c>
    </row>
    <row r="194" spans="1:6" ht="45">
      <c r="A194" s="39" t="s">
        <v>171</v>
      </c>
      <c r="B194" s="65" t="s">
        <v>127</v>
      </c>
      <c r="C194" s="26" t="s">
        <v>496</v>
      </c>
      <c r="D194" s="27">
        <v>150000</v>
      </c>
      <c r="E194" s="66">
        <v>123000</v>
      </c>
      <c r="F194" s="67">
        <f t="shared" si="3"/>
        <v>27000</v>
      </c>
    </row>
    <row r="195" spans="1:6" ht="26.25" customHeight="1">
      <c r="A195" s="39" t="s">
        <v>172</v>
      </c>
      <c r="B195" s="65" t="s">
        <v>127</v>
      </c>
      <c r="C195" s="26" t="s">
        <v>497</v>
      </c>
      <c r="D195" s="27">
        <v>150000</v>
      </c>
      <c r="E195" s="66">
        <v>123000</v>
      </c>
      <c r="F195" s="67">
        <f t="shared" si="3"/>
        <v>27000</v>
      </c>
    </row>
    <row r="196" spans="1:6" ht="30">
      <c r="A196" s="39" t="s">
        <v>174</v>
      </c>
      <c r="B196" s="65" t="s">
        <v>127</v>
      </c>
      <c r="C196" s="26" t="s">
        <v>498</v>
      </c>
      <c r="D196" s="27">
        <v>150000</v>
      </c>
      <c r="E196" s="66">
        <v>123000</v>
      </c>
      <c r="F196" s="67">
        <f t="shared" si="3"/>
        <v>27000</v>
      </c>
    </row>
    <row r="197" spans="1:6" ht="15.75">
      <c r="A197" s="78" t="s">
        <v>176</v>
      </c>
      <c r="B197" s="55" t="s">
        <v>127</v>
      </c>
      <c r="C197" s="56" t="s">
        <v>499</v>
      </c>
      <c r="D197" s="57">
        <v>34800</v>
      </c>
      <c r="E197" s="58">
        <v>34745.25</v>
      </c>
      <c r="F197" s="59">
        <f t="shared" si="3"/>
        <v>54.75</v>
      </c>
    </row>
    <row r="198" spans="1:6" ht="29.25" customHeight="1">
      <c r="A198" s="39" t="s">
        <v>180</v>
      </c>
      <c r="B198" s="65" t="s">
        <v>127</v>
      </c>
      <c r="C198" s="26" t="s">
        <v>500</v>
      </c>
      <c r="D198" s="27">
        <v>34800</v>
      </c>
      <c r="E198" s="66">
        <v>34745.25</v>
      </c>
      <c r="F198" s="67">
        <f t="shared" si="3"/>
        <v>54.75</v>
      </c>
    </row>
    <row r="199" spans="1:6" ht="45">
      <c r="A199" s="39" t="s">
        <v>336</v>
      </c>
      <c r="B199" s="65" t="s">
        <v>127</v>
      </c>
      <c r="C199" s="26" t="s">
        <v>501</v>
      </c>
      <c r="D199" s="27">
        <v>34800</v>
      </c>
      <c r="E199" s="66">
        <v>34745.25</v>
      </c>
      <c r="F199" s="67">
        <f t="shared" si="3"/>
        <v>54.75</v>
      </c>
    </row>
    <row r="200" spans="1:6" ht="75">
      <c r="A200" s="40" t="s">
        <v>533</v>
      </c>
      <c r="B200" s="65" t="s">
        <v>127</v>
      </c>
      <c r="C200" s="26" t="s">
        <v>502</v>
      </c>
      <c r="D200" s="27">
        <v>34800</v>
      </c>
      <c r="E200" s="66">
        <v>34745.25</v>
      </c>
      <c r="F200" s="67">
        <f t="shared" si="3"/>
        <v>54.75</v>
      </c>
    </row>
    <row r="201" spans="1:6" ht="201" customHeight="1">
      <c r="A201" s="40" t="s">
        <v>503</v>
      </c>
      <c r="B201" s="65" t="s">
        <v>127</v>
      </c>
      <c r="C201" s="26" t="s">
        <v>504</v>
      </c>
      <c r="D201" s="27">
        <v>34800</v>
      </c>
      <c r="E201" s="66">
        <v>34745.25</v>
      </c>
      <c r="F201" s="67">
        <f t="shared" si="3"/>
        <v>54.75</v>
      </c>
    </row>
    <row r="202" spans="1:6" ht="30">
      <c r="A202" s="39" t="s">
        <v>177</v>
      </c>
      <c r="B202" s="65" t="s">
        <v>127</v>
      </c>
      <c r="C202" s="26" t="s">
        <v>505</v>
      </c>
      <c r="D202" s="27">
        <v>34800</v>
      </c>
      <c r="E202" s="66">
        <v>34745.25</v>
      </c>
      <c r="F202" s="67">
        <f t="shared" si="3"/>
        <v>54.75</v>
      </c>
    </row>
    <row r="203" spans="1:6" ht="30">
      <c r="A203" s="39" t="s">
        <v>178</v>
      </c>
      <c r="B203" s="65" t="s">
        <v>127</v>
      </c>
      <c r="C203" s="26" t="s">
        <v>506</v>
      </c>
      <c r="D203" s="27">
        <v>34800</v>
      </c>
      <c r="E203" s="66">
        <v>34745.25</v>
      </c>
      <c r="F203" s="67">
        <f t="shared" si="3"/>
        <v>54.75</v>
      </c>
    </row>
    <row r="204" spans="1:6" ht="30.75" thickBot="1">
      <c r="A204" s="39" t="s">
        <v>179</v>
      </c>
      <c r="B204" s="65" t="s">
        <v>127</v>
      </c>
      <c r="C204" s="26" t="s">
        <v>507</v>
      </c>
      <c r="D204" s="27">
        <v>34800</v>
      </c>
      <c r="E204" s="66">
        <v>34745.25</v>
      </c>
      <c r="F204" s="67">
        <f t="shared" si="3"/>
        <v>54.75</v>
      </c>
    </row>
    <row r="205" spans="1:6" ht="9" customHeight="1" thickBot="1">
      <c r="A205" s="68"/>
      <c r="B205" s="69"/>
      <c r="C205" s="70"/>
      <c r="D205" s="71"/>
      <c r="E205" s="69"/>
      <c r="F205" s="69"/>
    </row>
    <row r="206" spans="1:6" ht="38.25" customHeight="1" thickBot="1">
      <c r="A206" s="72" t="s">
        <v>181</v>
      </c>
      <c r="B206" s="73" t="s">
        <v>182</v>
      </c>
      <c r="C206" s="74" t="s">
        <v>128</v>
      </c>
      <c r="D206" s="75">
        <v>-1521600</v>
      </c>
      <c r="E206" s="75">
        <v>-929058.29</v>
      </c>
      <c r="F206" s="76" t="s">
        <v>183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 E28:F29 E31:F3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1"/>
  <sheetViews>
    <sheetView showGridLines="0" topLeftCell="A28" workbookViewId="0">
      <selection activeCell="C40" sqref="C40"/>
    </sheetView>
  </sheetViews>
  <sheetFormatPr defaultRowHeight="12.75" customHeight="1"/>
  <cols>
    <col min="1" max="1" width="42.28515625" style="81" customWidth="1"/>
    <col min="2" max="2" width="7.28515625" style="81" customWidth="1"/>
    <col min="3" max="3" width="40.7109375" style="81" customWidth="1"/>
    <col min="4" max="4" width="21.28515625" style="81" customWidth="1"/>
    <col min="5" max="5" width="20.5703125" style="81" customWidth="1"/>
    <col min="6" max="6" width="18.7109375" style="81" customWidth="1"/>
    <col min="7" max="9" width="9.140625" style="81"/>
    <col min="10" max="10" width="10.28515625" style="81" bestFit="1" customWidth="1"/>
    <col min="11" max="16384" width="9.140625" style="81"/>
  </cols>
  <sheetData>
    <row r="1" spans="1:6" ht="11.1" customHeight="1">
      <c r="A1" s="151" t="s">
        <v>184</v>
      </c>
      <c r="B1" s="151"/>
      <c r="C1" s="151"/>
      <c r="D1" s="151"/>
      <c r="E1" s="151"/>
      <c r="F1" s="151"/>
    </row>
    <row r="2" spans="1:6" ht="13.15" customHeight="1">
      <c r="A2" s="150" t="s">
        <v>185</v>
      </c>
      <c r="B2" s="150"/>
      <c r="C2" s="150"/>
      <c r="D2" s="150"/>
      <c r="E2" s="150"/>
      <c r="F2" s="150"/>
    </row>
    <row r="3" spans="1:6" ht="9" customHeight="1">
      <c r="A3" s="82"/>
      <c r="B3" s="83"/>
      <c r="C3" s="84"/>
      <c r="D3" s="85"/>
      <c r="E3" s="85"/>
      <c r="F3" s="84"/>
    </row>
    <row r="4" spans="1:6" ht="13.9" customHeight="1">
      <c r="A4" s="152" t="s">
        <v>20</v>
      </c>
      <c r="B4" s="155" t="s">
        <v>21</v>
      </c>
      <c r="C4" s="161" t="s">
        <v>186</v>
      </c>
      <c r="D4" s="158" t="s">
        <v>23</v>
      </c>
      <c r="E4" s="158" t="s">
        <v>24</v>
      </c>
      <c r="F4" s="164" t="s">
        <v>25</v>
      </c>
    </row>
    <row r="5" spans="1:6" ht="4.9000000000000004" customHeight="1">
      <c r="A5" s="153"/>
      <c r="B5" s="156"/>
      <c r="C5" s="162"/>
      <c r="D5" s="159"/>
      <c r="E5" s="159"/>
      <c r="F5" s="165"/>
    </row>
    <row r="6" spans="1:6" ht="6" customHeight="1">
      <c r="A6" s="153"/>
      <c r="B6" s="156"/>
      <c r="C6" s="162"/>
      <c r="D6" s="159"/>
      <c r="E6" s="159"/>
      <c r="F6" s="165"/>
    </row>
    <row r="7" spans="1:6" ht="4.9000000000000004" customHeight="1">
      <c r="A7" s="153"/>
      <c r="B7" s="156"/>
      <c r="C7" s="162"/>
      <c r="D7" s="159"/>
      <c r="E7" s="159"/>
      <c r="F7" s="165"/>
    </row>
    <row r="8" spans="1:6" ht="6" customHeight="1">
      <c r="A8" s="153"/>
      <c r="B8" s="156"/>
      <c r="C8" s="162"/>
      <c r="D8" s="159"/>
      <c r="E8" s="159"/>
      <c r="F8" s="165"/>
    </row>
    <row r="9" spans="1:6" ht="6" customHeight="1">
      <c r="A9" s="153"/>
      <c r="B9" s="156"/>
      <c r="C9" s="162"/>
      <c r="D9" s="159"/>
      <c r="E9" s="159"/>
      <c r="F9" s="165"/>
    </row>
    <row r="10" spans="1:6" ht="18" customHeight="1">
      <c r="A10" s="154"/>
      <c r="B10" s="157"/>
      <c r="C10" s="163"/>
      <c r="D10" s="160"/>
      <c r="E10" s="160"/>
      <c r="F10" s="166"/>
    </row>
    <row r="11" spans="1:6" ht="13.5" customHeight="1">
      <c r="A11" s="86">
        <v>1</v>
      </c>
      <c r="B11" s="87">
        <v>2</v>
      </c>
      <c r="C11" s="88">
        <v>3</v>
      </c>
      <c r="D11" s="89" t="s">
        <v>26</v>
      </c>
      <c r="E11" s="90" t="s">
        <v>27</v>
      </c>
      <c r="F11" s="91" t="s">
        <v>28</v>
      </c>
    </row>
    <row r="12" spans="1:6" ht="36">
      <c r="A12" s="92" t="s">
        <v>187</v>
      </c>
      <c r="B12" s="93" t="s">
        <v>188</v>
      </c>
      <c r="C12" s="94" t="s">
        <v>128</v>
      </c>
      <c r="D12" s="95">
        <v>1521600</v>
      </c>
      <c r="E12" s="95">
        <f>E18</f>
        <v>929058.28999999911</v>
      </c>
      <c r="F12" s="96">
        <f>D12-E12</f>
        <v>592541.71000000089</v>
      </c>
    </row>
    <row r="13" spans="1:6" ht="18">
      <c r="A13" s="97" t="s">
        <v>32</v>
      </c>
      <c r="B13" s="98"/>
      <c r="C13" s="99"/>
      <c r="D13" s="100"/>
      <c r="E13" s="100"/>
      <c r="F13" s="101"/>
    </row>
    <row r="14" spans="1:6" ht="36">
      <c r="A14" s="102" t="s">
        <v>189</v>
      </c>
      <c r="B14" s="103" t="s">
        <v>190</v>
      </c>
      <c r="C14" s="104" t="s">
        <v>128</v>
      </c>
      <c r="D14" s="105" t="s">
        <v>39</v>
      </c>
      <c r="E14" s="105" t="s">
        <v>39</v>
      </c>
      <c r="F14" s="106" t="s">
        <v>39</v>
      </c>
    </row>
    <row r="15" spans="1:6" ht="18">
      <c r="A15" s="97"/>
      <c r="B15" s="98"/>
      <c r="C15" s="99"/>
      <c r="D15" s="100"/>
      <c r="E15" s="100"/>
      <c r="F15" s="101"/>
    </row>
    <row r="16" spans="1:6" ht="36">
      <c r="A16" s="102" t="s">
        <v>192</v>
      </c>
      <c r="B16" s="103" t="s">
        <v>193</v>
      </c>
      <c r="C16" s="104" t="s">
        <v>128</v>
      </c>
      <c r="D16" s="105" t="s">
        <v>39</v>
      </c>
      <c r="E16" s="105" t="s">
        <v>39</v>
      </c>
      <c r="F16" s="106" t="s">
        <v>39</v>
      </c>
    </row>
    <row r="17" spans="1:6" ht="18">
      <c r="A17" s="97" t="s">
        <v>191</v>
      </c>
      <c r="B17" s="98"/>
      <c r="C17" s="99"/>
      <c r="D17" s="100"/>
      <c r="E17" s="100"/>
      <c r="F17" s="101"/>
    </row>
    <row r="18" spans="1:6" ht="18">
      <c r="A18" s="92" t="s">
        <v>194</v>
      </c>
      <c r="B18" s="93" t="s">
        <v>195</v>
      </c>
      <c r="C18" s="94" t="s">
        <v>512</v>
      </c>
      <c r="D18" s="95">
        <v>1521600</v>
      </c>
      <c r="E18" s="95">
        <f>E19+E24</f>
        <v>929058.28999999911</v>
      </c>
      <c r="F18" s="96">
        <f>D18-E18</f>
        <v>592541.71000000089</v>
      </c>
    </row>
    <row r="19" spans="1:6" ht="36">
      <c r="A19" s="92" t="s">
        <v>515</v>
      </c>
      <c r="B19" s="93" t="s">
        <v>196</v>
      </c>
      <c r="C19" s="94" t="s">
        <v>513</v>
      </c>
      <c r="D19" s="95">
        <v>-25594400</v>
      </c>
      <c r="E19" s="95">
        <f>E20</f>
        <v>-24949558.48</v>
      </c>
      <c r="F19" s="96" t="s">
        <v>183</v>
      </c>
    </row>
    <row r="20" spans="1:6" ht="36">
      <c r="A20" s="107" t="s">
        <v>514</v>
      </c>
      <c r="B20" s="108" t="s">
        <v>196</v>
      </c>
      <c r="C20" s="109" t="s">
        <v>513</v>
      </c>
      <c r="D20" s="110">
        <f>D22</f>
        <v>-25594400</v>
      </c>
      <c r="E20" s="110">
        <f>E21</f>
        <v>-24949558.48</v>
      </c>
      <c r="F20" s="111" t="s">
        <v>183</v>
      </c>
    </row>
    <row r="21" spans="1:6" ht="36">
      <c r="A21" s="107" t="s">
        <v>520</v>
      </c>
      <c r="B21" s="108" t="s">
        <v>196</v>
      </c>
      <c r="C21" s="109" t="s">
        <v>521</v>
      </c>
      <c r="D21" s="110">
        <f>D22</f>
        <v>-25594400</v>
      </c>
      <c r="E21" s="110">
        <f>E22</f>
        <v>-24949558.48</v>
      </c>
      <c r="F21" s="111" t="s">
        <v>183</v>
      </c>
    </row>
    <row r="22" spans="1:6" ht="36">
      <c r="A22" s="107" t="s">
        <v>197</v>
      </c>
      <c r="B22" s="108" t="s">
        <v>196</v>
      </c>
      <c r="C22" s="109" t="s">
        <v>516</v>
      </c>
      <c r="D22" s="110">
        <f>D23</f>
        <v>-25594400</v>
      </c>
      <c r="E22" s="110">
        <f>E23</f>
        <v>-24949558.48</v>
      </c>
      <c r="F22" s="111" t="s">
        <v>183</v>
      </c>
    </row>
    <row r="23" spans="1:6" ht="54">
      <c r="A23" s="107" t="s">
        <v>198</v>
      </c>
      <c r="B23" s="108" t="s">
        <v>196</v>
      </c>
      <c r="C23" s="109" t="s">
        <v>517</v>
      </c>
      <c r="D23" s="110">
        <v>-25594400</v>
      </c>
      <c r="E23" s="110">
        <v>-24949558.48</v>
      </c>
      <c r="F23" s="111" t="s">
        <v>183</v>
      </c>
    </row>
    <row r="24" spans="1:6" ht="36">
      <c r="A24" s="92" t="s">
        <v>518</v>
      </c>
      <c r="B24" s="93" t="s">
        <v>199</v>
      </c>
      <c r="C24" s="94" t="s">
        <v>519</v>
      </c>
      <c r="D24" s="95">
        <v>27116000</v>
      </c>
      <c r="E24" s="95">
        <f>E25</f>
        <v>25878616.77</v>
      </c>
      <c r="F24" s="96" t="s">
        <v>183</v>
      </c>
    </row>
    <row r="25" spans="1:6" ht="36">
      <c r="A25" s="107" t="s">
        <v>522</v>
      </c>
      <c r="B25" s="108" t="s">
        <v>199</v>
      </c>
      <c r="C25" s="109" t="s">
        <v>519</v>
      </c>
      <c r="D25" s="110">
        <f>D26</f>
        <v>27116000</v>
      </c>
      <c r="E25" s="110">
        <f>E26</f>
        <v>25878616.77</v>
      </c>
      <c r="F25" s="111" t="s">
        <v>183</v>
      </c>
    </row>
    <row r="26" spans="1:6" ht="36">
      <c r="A26" s="107" t="s">
        <v>523</v>
      </c>
      <c r="B26" s="108" t="s">
        <v>199</v>
      </c>
      <c r="C26" s="109" t="s">
        <v>525</v>
      </c>
      <c r="D26" s="110">
        <f>D27</f>
        <v>27116000</v>
      </c>
      <c r="E26" s="110">
        <f>E27</f>
        <v>25878616.77</v>
      </c>
      <c r="F26" s="111" t="s">
        <v>183</v>
      </c>
    </row>
    <row r="27" spans="1:6" ht="36">
      <c r="A27" s="107" t="s">
        <v>524</v>
      </c>
      <c r="B27" s="108" t="s">
        <v>199</v>
      </c>
      <c r="C27" s="109" t="s">
        <v>526</v>
      </c>
      <c r="D27" s="110">
        <f>D28</f>
        <v>27116000</v>
      </c>
      <c r="E27" s="110">
        <f>E28</f>
        <v>25878616.77</v>
      </c>
      <c r="F27" s="111" t="s">
        <v>183</v>
      </c>
    </row>
    <row r="28" spans="1:6" ht="54">
      <c r="A28" s="107" t="s">
        <v>200</v>
      </c>
      <c r="B28" s="108" t="s">
        <v>199</v>
      </c>
      <c r="C28" s="109" t="s">
        <v>527</v>
      </c>
      <c r="D28" s="110">
        <v>27116000</v>
      </c>
      <c r="E28" s="110">
        <v>25878616.77</v>
      </c>
      <c r="F28" s="111" t="s">
        <v>183</v>
      </c>
    </row>
    <row r="29" spans="1:6" ht="12.75" customHeight="1">
      <c r="A29" s="112"/>
      <c r="B29" s="113"/>
      <c r="C29" s="114"/>
      <c r="D29" s="115"/>
      <c r="E29" s="115"/>
      <c r="F29" s="116"/>
    </row>
    <row r="41" spans="1:6" ht="23.25" customHeight="1">
      <c r="A41" s="82" t="s">
        <v>201</v>
      </c>
      <c r="D41" s="84"/>
      <c r="E41" s="84"/>
      <c r="F41" s="117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31:F31">
    <cfRule type="cellIs" priority="2" stopIfTrue="1" operator="equal">
      <formula>0</formula>
    </cfRule>
  </conditionalFormatting>
  <conditionalFormatting sqref="E33:F33">
    <cfRule type="cellIs" priority="3" stopIfTrue="1" operator="equal">
      <formula>0</formula>
    </cfRule>
  </conditionalFormatting>
  <conditionalFormatting sqref="E104:F104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4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202</v>
      </c>
      <c r="B1" t="s">
        <v>203</v>
      </c>
    </row>
    <row r="2" spans="1:2">
      <c r="A2" t="s">
        <v>204</v>
      </c>
      <c r="B2" t="s">
        <v>205</v>
      </c>
    </row>
    <row r="3" spans="1:2">
      <c r="A3" t="s">
        <v>206</v>
      </c>
      <c r="B3" t="s">
        <v>5</v>
      </c>
    </row>
    <row r="4" spans="1:2">
      <c r="A4" t="s">
        <v>207</v>
      </c>
      <c r="B4" t="s">
        <v>208</v>
      </c>
    </row>
    <row r="5" spans="1:2">
      <c r="A5" t="s">
        <v>209</v>
      </c>
      <c r="B5" t="s">
        <v>210</v>
      </c>
    </row>
    <row r="6" spans="1:2">
      <c r="A6" t="s">
        <v>211</v>
      </c>
      <c r="B6" t="s">
        <v>203</v>
      </c>
    </row>
    <row r="7" spans="1:2">
      <c r="A7" t="s">
        <v>212</v>
      </c>
      <c r="B7" t="s">
        <v>213</v>
      </c>
    </row>
    <row r="8" spans="1:2">
      <c r="A8" t="s">
        <v>214</v>
      </c>
      <c r="B8" t="s">
        <v>213</v>
      </c>
    </row>
    <row r="9" spans="1:2">
      <c r="A9" t="s">
        <v>215</v>
      </c>
      <c r="B9" t="s">
        <v>216</v>
      </c>
    </row>
    <row r="10" spans="1:2">
      <c r="A10" t="s">
        <v>217</v>
      </c>
      <c r="B10" t="s">
        <v>17</v>
      </c>
    </row>
    <row r="11" spans="1:2">
      <c r="A11" t="s">
        <v>218</v>
      </c>
      <c r="B11" t="s">
        <v>27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28</vt:i4>
      </vt:variant>
    </vt:vector>
  </HeadingPairs>
  <TitlesOfParts>
    <vt:vector size="32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Бухгалтерия</dc:creator>
  <dc:description>POI HSSF rep:2.56.0.112</dc:description>
  <cp:lastModifiedBy>ADNIN</cp:lastModifiedBy>
  <cp:lastPrinted>2024-01-24T16:14:31Z</cp:lastPrinted>
  <dcterms:created xsi:type="dcterms:W3CDTF">2024-01-17T14:37:33Z</dcterms:created>
  <dcterms:modified xsi:type="dcterms:W3CDTF">2024-01-24T16:18:40Z</dcterms:modified>
</cp:coreProperties>
</file>