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Доходы!#REF!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Доходы!#REF!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Источники!$F$38</definedName>
    <definedName name="LAST_CELL" localSheetId="1">Расходы!$F$211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Источники!$A$26</definedName>
    <definedName name="REND_1" localSheetId="1">Расходы!$A$212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Доходы!$A$24:$D$24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D21" i="3"/>
  <c r="D12" s="1"/>
  <c r="E13" i="2"/>
  <c r="E15"/>
  <c r="D15"/>
  <c r="E64" i="1"/>
  <c r="E23"/>
  <c r="E46"/>
  <c r="D46"/>
  <c r="E58"/>
  <c r="E59"/>
  <c r="E63"/>
  <c r="F63" s="1"/>
  <c r="E73"/>
  <c r="F89"/>
  <c r="D88"/>
  <c r="F88" s="1"/>
  <c r="F86"/>
  <c r="F85"/>
  <c r="F84"/>
  <c r="F83"/>
  <c r="F82"/>
  <c r="F81"/>
  <c r="D80"/>
  <c r="F80" s="1"/>
  <c r="D79"/>
  <c r="F79" s="1"/>
  <c r="F78"/>
  <c r="F77"/>
  <c r="F76"/>
  <c r="F75"/>
  <c r="F74"/>
  <c r="E72"/>
  <c r="F71"/>
  <c r="F70"/>
  <c r="F69"/>
  <c r="F68"/>
  <c r="F67"/>
  <c r="F66"/>
  <c r="F65"/>
  <c r="F64"/>
  <c r="F62"/>
  <c r="E61"/>
  <c r="D61"/>
  <c r="F61" s="1"/>
  <c r="F60"/>
  <c r="F59"/>
  <c r="D58"/>
  <c r="F57"/>
  <c r="F56"/>
  <c r="E55"/>
  <c r="F55" s="1"/>
  <c r="F54"/>
  <c r="F53"/>
  <c r="F52"/>
  <c r="E51"/>
  <c r="F51" s="1"/>
  <c r="F50"/>
  <c r="F49"/>
  <c r="E48"/>
  <c r="F48" s="1"/>
  <c r="E47"/>
  <c r="F47" s="1"/>
  <c r="F45"/>
  <c r="F44"/>
  <c r="F43"/>
  <c r="F42"/>
  <c r="F41"/>
  <c r="E40"/>
  <c r="F40" s="1"/>
  <c r="F39"/>
  <c r="E38"/>
  <c r="F38" s="1"/>
  <c r="F37"/>
  <c r="E36"/>
  <c r="F36" s="1"/>
  <c r="F35"/>
  <c r="E34"/>
  <c r="F34" s="1"/>
  <c r="E33"/>
  <c r="F33" s="1"/>
  <c r="E32"/>
  <c r="F32" s="1"/>
  <c r="F31"/>
  <c r="F30"/>
  <c r="F29"/>
  <c r="E28"/>
  <c r="F28" s="1"/>
  <c r="F27"/>
  <c r="F26"/>
  <c r="F25"/>
  <c r="E24"/>
  <c r="F24" s="1"/>
  <c r="F23"/>
  <c r="E22"/>
  <c r="F22" s="1"/>
  <c r="E17" i="3"/>
  <c r="D180" i="2"/>
  <c r="D181"/>
  <c r="E180"/>
  <c r="E181"/>
  <c r="E182"/>
  <c r="E183"/>
  <c r="D183"/>
  <c r="F195"/>
  <c r="F194"/>
  <c r="F193"/>
  <c r="F192"/>
  <c r="F191"/>
  <c r="F190"/>
  <c r="F189"/>
  <c r="F188"/>
  <c r="D186"/>
  <c r="D185" s="1"/>
  <c r="D184" s="1"/>
  <c r="D87" i="1" l="1"/>
  <c r="F46"/>
  <c r="E21"/>
  <c r="F21" s="1"/>
  <c r="F58"/>
  <c r="E19"/>
  <c r="D182" i="2"/>
  <c r="F87" i="1" l="1"/>
  <c r="D73"/>
  <c r="F179" i="2"/>
  <c r="E178"/>
  <c r="E177" s="1"/>
  <c r="E176" s="1"/>
  <c r="E175" s="1"/>
  <c r="D178"/>
  <c r="F178" s="1"/>
  <c r="F170"/>
  <c r="E169"/>
  <c r="E168" s="1"/>
  <c r="E167" s="1"/>
  <c r="D169"/>
  <c r="D173"/>
  <c r="D172" s="1"/>
  <c r="D171" s="1"/>
  <c r="F164"/>
  <c r="E163"/>
  <c r="E162" s="1"/>
  <c r="D161"/>
  <c r="D160" s="1"/>
  <c r="D163"/>
  <c r="D162" s="1"/>
  <c r="F73" i="1" l="1"/>
  <c r="D72"/>
  <c r="F169" i="2"/>
  <c r="F162"/>
  <c r="D168"/>
  <c r="D167" s="1"/>
  <c r="D177"/>
  <c r="D176" s="1"/>
  <c r="F168"/>
  <c r="E151"/>
  <c r="D151"/>
  <c r="D150" s="1"/>
  <c r="D149" s="1"/>
  <c r="F152"/>
  <c r="F148"/>
  <c r="E147"/>
  <c r="E146" s="1"/>
  <c r="E145" s="1"/>
  <c r="D147"/>
  <c r="F147" s="1"/>
  <c r="D156"/>
  <c r="D155" s="1"/>
  <c r="D154" s="1"/>
  <c r="D118"/>
  <c r="D117" s="1"/>
  <c r="D116" s="1"/>
  <c r="D115" s="1"/>
  <c r="D114" s="1"/>
  <c r="F72" i="1" l="1"/>
  <c r="D19"/>
  <c r="F19" s="1"/>
  <c r="F176" i="2"/>
  <c r="D175"/>
  <c r="F167"/>
  <c r="D166"/>
  <c r="F177"/>
  <c r="D146"/>
  <c r="D145" s="1"/>
  <c r="F145" s="1"/>
  <c r="F137"/>
  <c r="E136"/>
  <c r="E135" s="1"/>
  <c r="E134" s="1"/>
  <c r="D136"/>
  <c r="D135" s="1"/>
  <c r="D134" s="1"/>
  <c r="F134" s="1"/>
  <c r="D159" l="1"/>
  <c r="D158" s="1"/>
  <c r="F175"/>
  <c r="F146"/>
  <c r="F136"/>
  <c r="F135"/>
  <c r="D124" l="1"/>
  <c r="D123" s="1"/>
  <c r="D122" s="1"/>
  <c r="D128"/>
  <c r="D127" s="1"/>
  <c r="D126" s="1"/>
  <c r="F129"/>
  <c r="E128"/>
  <c r="F128" s="1"/>
  <c r="E127" l="1"/>
  <c r="E126" s="1"/>
  <c r="F126" s="1"/>
  <c r="F127" l="1"/>
  <c r="D28"/>
  <c r="D27" s="1"/>
  <c r="D26" s="1"/>
  <c r="D98"/>
  <c r="D97" s="1"/>
  <c r="D96" s="1"/>
  <c r="D95" s="1"/>
  <c r="D94" s="1"/>
  <c r="D93" s="1"/>
  <c r="D86"/>
  <c r="D85" s="1"/>
  <c r="D84" s="1"/>
  <c r="D83" s="1"/>
  <c r="D90"/>
  <c r="D89" s="1"/>
  <c r="D88" s="1"/>
  <c r="D74"/>
  <c r="D73" s="1"/>
  <c r="D72" s="1"/>
  <c r="D71" s="1"/>
  <c r="D70" s="1"/>
  <c r="D69" s="1"/>
  <c r="D68" s="1"/>
  <c r="E74"/>
  <c r="D60"/>
  <c r="D59" s="1"/>
  <c r="D58" s="1"/>
  <c r="D57" s="1"/>
  <c r="D56" s="1"/>
  <c r="D52"/>
  <c r="D51" s="1"/>
  <c r="D50" s="1"/>
  <c r="D45" s="1"/>
  <c r="D44" s="1"/>
  <c r="D41"/>
  <c r="D40" s="1"/>
  <c r="D39" s="1"/>
  <c r="D38" s="1"/>
  <c r="D37" s="1"/>
  <c r="D22"/>
  <c r="D21" s="1"/>
  <c r="D20" s="1"/>
  <c r="D202"/>
  <c r="D201" s="1"/>
  <c r="D200" s="1"/>
  <c r="D199" s="1"/>
  <c r="D198" s="1"/>
  <c r="D197" s="1"/>
  <c r="D196" s="1"/>
  <c r="D209"/>
  <c r="D208" s="1"/>
  <c r="D207" s="1"/>
  <c r="D206" s="1"/>
  <c r="D205" s="1"/>
  <c r="D204" s="1"/>
  <c r="E202"/>
  <c r="E201" s="1"/>
  <c r="E200" s="1"/>
  <c r="E199" s="1"/>
  <c r="E198" s="1"/>
  <c r="E197" s="1"/>
  <c r="E196" s="1"/>
  <c r="E209"/>
  <c r="E208" s="1"/>
  <c r="E207" s="1"/>
  <c r="E206" s="1"/>
  <c r="E205" s="1"/>
  <c r="E204" s="1"/>
  <c r="E186"/>
  <c r="E185" s="1"/>
  <c r="E184" s="1"/>
  <c r="E161"/>
  <c r="E160" s="1"/>
  <c r="E173"/>
  <c r="E172" s="1"/>
  <c r="E171" s="1"/>
  <c r="E166" s="1"/>
  <c r="E156"/>
  <c r="E155" s="1"/>
  <c r="E154" s="1"/>
  <c r="E150"/>
  <c r="E149" s="1"/>
  <c r="E143"/>
  <c r="E142" s="1"/>
  <c r="E141" s="1"/>
  <c r="E124"/>
  <c r="E123" s="1"/>
  <c r="E122" s="1"/>
  <c r="E118"/>
  <c r="E117" s="1"/>
  <c r="E116" s="1"/>
  <c r="E115" s="1"/>
  <c r="E114" s="1"/>
  <c r="D110"/>
  <c r="D109" s="1"/>
  <c r="D108" s="1"/>
  <c r="D107" s="1"/>
  <c r="D106" s="1"/>
  <c r="D105" s="1"/>
  <c r="E110"/>
  <c r="E109" s="1"/>
  <c r="E108" s="1"/>
  <c r="E107" s="1"/>
  <c r="E106" s="1"/>
  <c r="E105" s="1"/>
  <c r="E103"/>
  <c r="E102" s="1"/>
  <c r="E101" s="1"/>
  <c r="E100" s="1"/>
  <c r="E98"/>
  <c r="E97" s="1"/>
  <c r="E96" s="1"/>
  <c r="E95" s="1"/>
  <c r="E86"/>
  <c r="E85" s="1"/>
  <c r="E84" s="1"/>
  <c r="E90"/>
  <c r="E89" s="1"/>
  <c r="E88" s="1"/>
  <c r="E73"/>
  <c r="E72" s="1"/>
  <c r="D66"/>
  <c r="D65" s="1"/>
  <c r="D64" s="1"/>
  <c r="D63" s="1"/>
  <c r="D62" s="1"/>
  <c r="E66"/>
  <c r="E65" s="1"/>
  <c r="E64" s="1"/>
  <c r="E63" s="1"/>
  <c r="E62" s="1"/>
  <c r="E60"/>
  <c r="E59" s="1"/>
  <c r="E58" s="1"/>
  <c r="E57" s="1"/>
  <c r="E56" s="1"/>
  <c r="E28"/>
  <c r="E27" s="1"/>
  <c r="E26" s="1"/>
  <c r="E22"/>
  <c r="E21" s="1"/>
  <c r="E20" s="1"/>
  <c r="E19" s="1"/>
  <c r="E52"/>
  <c r="E51" s="1"/>
  <c r="E50" s="1"/>
  <c r="E45" s="1"/>
  <c r="E44" s="1"/>
  <c r="E159" l="1"/>
  <c r="E158" s="1"/>
  <c r="F196"/>
  <c r="D92"/>
  <c r="D82"/>
  <c r="D81" s="1"/>
  <c r="D80" s="1"/>
  <c r="E43"/>
  <c r="E140"/>
  <c r="E139" s="1"/>
  <c r="E138" s="1"/>
  <c r="D43"/>
  <c r="D19"/>
  <c r="D18" s="1"/>
  <c r="D17" s="1"/>
  <c r="E71"/>
  <c r="E70" s="1"/>
  <c r="E69" s="1"/>
  <c r="E68" s="1"/>
  <c r="E94"/>
  <c r="E93" s="1"/>
  <c r="E92" s="1"/>
  <c r="E83"/>
  <c r="E82"/>
  <c r="E81" s="1"/>
  <c r="E80" s="1"/>
  <c r="E18"/>
  <c r="E17" s="1"/>
  <c r="E16" l="1"/>
  <c r="D16"/>
  <c r="D143"/>
  <c r="D142" s="1"/>
  <c r="D141" s="1"/>
  <c r="E132"/>
  <c r="E131" s="1"/>
  <c r="E130" s="1"/>
  <c r="D132"/>
  <c r="D131" s="1"/>
  <c r="D130" s="1"/>
  <c r="D121" s="1"/>
  <c r="D120" s="1"/>
  <c r="D113" s="1"/>
  <c r="E19" i="3"/>
  <c r="E31"/>
  <c r="D31"/>
  <c r="D30" s="1"/>
  <c r="D29" s="1"/>
  <c r="D28" s="1"/>
  <c r="E30"/>
  <c r="E29" s="1"/>
  <c r="E28" s="1"/>
  <c r="E26"/>
  <c r="E25" s="1"/>
  <c r="E24" s="1"/>
  <c r="E23" s="1"/>
  <c r="D26"/>
  <c r="D25" s="1"/>
  <c r="D24" s="1"/>
  <c r="D23" s="1"/>
  <c r="E22"/>
  <c r="F22" s="1"/>
  <c r="D138" i="2" l="1"/>
  <c r="D140"/>
  <c r="D139" s="1"/>
  <c r="E120"/>
  <c r="E113" s="1"/>
  <c r="E112" s="1"/>
  <c r="E121"/>
  <c r="D112"/>
  <c r="D13" s="1"/>
  <c r="E21" i="3"/>
  <c r="F21" s="1"/>
  <c r="E12" l="1"/>
  <c r="F12" s="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30"/>
  <c r="F131"/>
  <c r="F132"/>
  <c r="F133"/>
  <c r="F138"/>
  <c r="F139"/>
  <c r="F140"/>
  <c r="F141"/>
  <c r="F142"/>
  <c r="F143"/>
  <c r="F144"/>
  <c r="F149"/>
  <c r="F150"/>
  <c r="F151"/>
  <c r="F153"/>
  <c r="F154"/>
  <c r="F155"/>
  <c r="F156"/>
  <c r="F157"/>
  <c r="F158"/>
  <c r="F159"/>
  <c r="F160"/>
  <c r="F161"/>
  <c r="F163"/>
  <c r="F165"/>
  <c r="F166"/>
  <c r="F171"/>
  <c r="F172"/>
  <c r="F173"/>
  <c r="F174"/>
  <c r="F180"/>
  <c r="F181"/>
  <c r="F182"/>
  <c r="F183"/>
  <c r="F184"/>
  <c r="F185"/>
  <c r="F186"/>
  <c r="F187"/>
  <c r="F197"/>
  <c r="F198"/>
  <c r="F199"/>
  <c r="F200"/>
  <c r="F201"/>
  <c r="F202"/>
  <c r="F203"/>
  <c r="F204"/>
  <c r="F205"/>
  <c r="F206"/>
  <c r="F207"/>
  <c r="F208"/>
  <c r="F209"/>
  <c r="F210"/>
</calcChain>
</file>

<file path=xl/sharedStrings.xml><?xml version="1.0" encoding="utf-8"?>
<sst xmlns="http://schemas.openxmlformats.org/spreadsheetml/2006/main" count="983" uniqueCount="556">
  <si>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</si>
  <si>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</si>
  <si>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</si>
  <si>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</si>
  <si>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</si>
  <si>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</si>
  <si>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</si>
  <si>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</si>
  <si>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</si>
  <si>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</si>
  <si>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</si>
  <si>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</si>
  <si>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</si>
  <si>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Углеродовского городского поселения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</si>
  <si>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</si>
  <si>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</si>
  <si>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</si>
  <si>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</si>
  <si>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</si>
  <si>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</si>
  <si>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</si>
  <si>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</si>
  <si>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</si>
  <si>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</si>
  <si>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</si>
  <si>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</si>
  <si>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</si>
  <si>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</si>
  <si>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</si>
  <si>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</si>
  <si>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</si>
  <si>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</si>
  <si>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</si>
  <si>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</si>
  <si>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</si>
  <si>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</si>
  <si>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</si>
  <si>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</si>
  <si>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</si>
  <si>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</si>
  <si>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</si>
  <si>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</si>
  <si>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</si>
  <si>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</si>
  <si>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</si>
  <si>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</si>
  <si>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</si>
  <si>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</si>
  <si>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</si>
  <si>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</si>
  <si>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</si>
  <si>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</si>
  <si>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</si>
  <si>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</si>
  <si>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</si>
  <si>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</si>
  <si>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</si>
  <si>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</si>
  <si>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</si>
  <si>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Транспортный налог</t>
  </si>
  <si>
    <t>Транспортный налог с организаций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</si>
  <si>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</si>
  <si>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Транспортный налог с организаций (пени по соответствующему платежу)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</si>
  <si>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</si>
  <si>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</si>
  <si>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Транспортный налог с физических лиц (пени по соответствующему платежу)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</si>
  <si>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</si>
  <si>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</si>
  <si>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</si>
  <si>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</si>
  <si>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</si>
  <si>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</si>
  <si>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</si>
  <si>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</si>
  <si>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</si>
  <si>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</si>
  <si>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</si>
  <si>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</si>
  <si>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поселений (за исключением земельных участков)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</si>
  <si>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</si>
  <si>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</si>
  <si>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</si>
  <si>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</si>
  <si>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</si>
  <si>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</si>
  <si>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</si>
  <si>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</si>
  <si>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</si>
  <si>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</si>
  <si>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</si>
  <si>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</si>
  <si>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</si>
  <si>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</si>
  <si>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</si>
  <si>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</si>
  <si>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</si>
  <si>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</si>
  <si>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</si>
  <si>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</si>
  <si>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</si>
  <si>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Углеродовского городского поселения «Управление муниципальными финансами»</t>
  </si>
  <si>
    <t xml:space="preserve">951 0104 0100000000 000 </t>
  </si>
  <si>
    <t>Подпрограмма«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</si>
  <si>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</si>
  <si>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</si>
  <si>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</si>
  <si>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</si>
  <si>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</si>
  <si>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</si>
  <si>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</si>
  <si>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</si>
  <si>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</si>
  <si>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</si>
  <si>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</si>
  <si>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</si>
  <si>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</si>
  <si>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</si>
  <si>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</si>
  <si>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</si>
  <si>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</si>
  <si>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</si>
  <si>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</si>
  <si>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</si>
  <si>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</si>
  <si>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</si>
  <si>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Углеродовского городского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</si>
  <si>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</si>
  <si>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</si>
  <si>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</si>
  <si>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</si>
  <si>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</si>
  <si>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</si>
  <si>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</si>
  <si>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</si>
  <si>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Иные бюджетные ассигнования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</si>
  <si>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</si>
  <si>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</si>
  <si>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</si>
  <si>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</si>
  <si>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</si>
  <si>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</si>
  <si>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</si>
  <si>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</si>
  <si>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</si>
  <si>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</si>
  <si>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</si>
  <si>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</si>
  <si>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</si>
  <si>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</si>
  <si>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Взносы в Ассоциацию «Совет муниципальных образований Ростовской области»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</si>
  <si>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951 0113 0120020130 000 </t>
  </si>
  <si>
    <t xml:space="preserve">951 0113 0120020130 800 </t>
  </si>
  <si>
    <t>Уплата налогов, сборов и иных платежей</t>
  </si>
  <si>
    <t xml:space="preserve">951 0113 0120020130 850 </t>
  </si>
  <si>
    <t>Уплата иных платежей</t>
  </si>
  <si>
    <t xml:space="preserve">951 0113 0120020130 853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</si>
  <si>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"Управление муниципальными финансами"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</si>
  <si>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</si>
  <si>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</si>
  <si>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</si>
  <si>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</si>
  <si>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</si>
  <si>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</si>
  <si>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</si>
  <si>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951 0113 0120099990 853 </t>
  </si>
  <si>
    <t>Муниципальная программа Углеродовского городского поселения «Муниципальная политика»</t>
  </si>
  <si>
    <t xml:space="preserve">951 0113 0600000000 000 </t>
  </si>
  <si>
    <t>Подпрограмма «Обеспечение реализации муниципальной программы Углеродовского городского поселения  «Муниципальная политика»</t>
  </si>
  <si>
    <t xml:space="preserve">951 0113 0620000000 000 </t>
  </si>
  <si>
    <t xml:space="preserve">951 0113 0620020220 000 </t>
  </si>
  <si>
    <t xml:space="preserve">951 0113 0620020220 200 </t>
  </si>
  <si>
    <t xml:space="preserve">951 0113 0620020220 240 </t>
  </si>
  <si>
    <t xml:space="preserve">951 0113 0620020220 244 </t>
  </si>
  <si>
    <t xml:space="preserve">951 0113 9900000000 000 </t>
  </si>
  <si>
    <t xml:space="preserve">951 0113 9990000000 000 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</si>
  <si>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в рамках непрограммных расходов органов местного самоуправления Углеродовского городского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</si>
  <si>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</si>
  <si>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</si>
  <si>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</si>
  <si>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</si>
  <si>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</si>
  <si>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</si>
  <si>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</si>
  <si>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</si>
  <si>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</si>
  <si>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</si>
  <si>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</si>
  <si>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</si>
  <si>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</si>
  <si>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</si>
  <si>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</si>
  <si>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</si>
  <si>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</si>
  <si>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</si>
  <si>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</si>
  <si>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</si>
  <si>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</si>
  <si>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</si>
  <si>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</si>
  <si>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951 0310 0000000000 000 </t>
  </si>
  <si>
    <t>Муниципальная программа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</si>
  <si>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</si>
  <si>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</si>
  <si>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</si>
  <si>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</si>
  <si>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</si>
  <si>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</si>
  <si>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</si>
  <si>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</si>
  <si>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Подпрограмма «Защита от чрезвычайных ситуаций»</t>
  </si>
  <si>
    <t xml:space="preserve">951 0310 0320000000 000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</si>
  <si>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 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</si>
  <si>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951 0310 0320085010 000 </t>
  </si>
  <si>
    <t>Межбюджетные трансферты</t>
  </si>
  <si>
    <t xml:space="preserve">951 0310 0320085010 500 </t>
  </si>
  <si>
    <t xml:space="preserve">951 0310 0320085010 540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</si>
  <si>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</si>
  <si>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</si>
  <si>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</si>
  <si>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</si>
  <si>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Углеродовского городского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</si>
  <si>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</si>
  <si>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Углеродовского городского поселения»</t>
  </si>
  <si>
    <t xml:space="preserve">951 0409 0410000000 000 </t>
  </si>
  <si>
    <t>Мероприятия по ремонту и  содержанию автомобильных дорог общего пользования местного значения в рамках подпрограммы «Развитие транспортной инфраструктуры Углеродовского городского поселения»  муниципальной программы Углеродовского городского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</si>
  <si>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</si>
  <si>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</si>
  <si>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</si>
  <si>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</si>
  <si>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Углеродовского городского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</si>
  <si>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</si>
  <si>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Углеродовского городского поселения» муниципальной программы Углеродовского городского поселения «Развитие транспортной системы»</t>
  </si>
  <si>
    <t xml:space="preserve">951 0409 0420020010 000 </t>
  </si>
  <si>
    <t xml:space="preserve">951 0409 0420020010 200 </t>
  </si>
  <si>
    <t xml:space="preserve">951 0409 0420020010 240 </t>
  </si>
  <si>
    <t xml:space="preserve">951 0409 0420020010 244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</si>
  <si>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</si>
  <si>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</si>
  <si>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</si>
  <si>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</si>
  <si>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</si>
  <si>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951 0412 9990020340 000 </t>
  </si>
  <si>
    <t xml:space="preserve">951 0412 9990020340 200 </t>
  </si>
  <si>
    <t xml:space="preserve">951 0412 9990020340 240 </t>
  </si>
  <si>
    <t xml:space="preserve">951 0412 9990020340 244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</si>
  <si>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</si>
  <si>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</si>
  <si>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</si>
  <si>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</si>
  <si>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Углеродовского городского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</si>
  <si>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</si>
  <si>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Углеродовского городского поселения»</t>
  </si>
  <si>
    <t xml:space="preserve">951 0501 0530000000 000 </t>
  </si>
  <si>
    <t xml:space="preserve">951 0501 0530020210 000 </t>
  </si>
  <si>
    <t xml:space="preserve">951 0501 0530020210 200 </t>
  </si>
  <si>
    <t xml:space="preserve">951 0501 0530020210 240 </t>
  </si>
  <si>
    <t xml:space="preserve">951 0501 0530020210 244 </t>
  </si>
  <si>
    <t>Муниципальная программа Углеродовского городского поселения «Обеспечение доступным и комфортным жильем населения  Углеродовского городского поселения»</t>
  </si>
  <si>
    <t xml:space="preserve">951 0501 0700000000 000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</si>
  <si>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</si>
  <si>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951 0501 0710000000 000 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</si>
  <si>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</si>
  <si>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</si>
  <si>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</si>
  <si>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</si>
  <si>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Капитальные вложения в объекты государственной (муниципальной) собственности</t>
  </si>
  <si>
    <t>Бюджетные инвестиции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</si>
  <si>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</si>
  <si>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07100S3160 000 </t>
  </si>
  <si>
    <t xml:space="preserve">951 0501 07100S3160 400 </t>
  </si>
  <si>
    <t xml:space="preserve">951 0501 07100S3160 410 </t>
  </si>
  <si>
    <t xml:space="preserve">951 0501 07100S3160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</si>
  <si>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</si>
  <si>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</si>
  <si>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</si>
  <si>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</si>
  <si>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>Мероприятия по ремонту и содержанию объектов коммунального хозяйства в рамках подпрограммы "Развитие жилищно-коммунального хозячйства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</si>
  <si>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 xml:space="preserve">951 0502 0530020090 000 </t>
  </si>
  <si>
    <t xml:space="preserve">951 0502 0530020090 200 </t>
  </si>
  <si>
    <t xml:space="preserve">951 0502 0530020090 240 </t>
  </si>
  <si>
    <t>Иные мероприятия в сфере коммунвльного хозяйства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жилищно-комммунальное хозяйство"</t>
  </si>
  <si>
    <t xml:space="preserve">951 0502 0530020190 000 </t>
  </si>
  <si>
    <t xml:space="preserve">951 0502 0530020190 200 </t>
  </si>
  <si>
    <t xml:space="preserve">951 0502 0530020190 240 </t>
  </si>
  <si>
    <t xml:space="preserve">951 0502 0530020190 244 </t>
  </si>
  <si>
    <t xml:space="preserve">951 0502 05300S3660 000 </t>
  </si>
  <si>
    <t xml:space="preserve">951 0502 05300S3660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</si>
  <si>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</si>
  <si>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05300S3660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</si>
  <si>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</si>
  <si>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05300S3660 811 </t>
  </si>
  <si>
    <t>Благоустройство</t>
  </si>
  <si>
    <t xml:space="preserve">951 0503 0000000000 000 </t>
  </si>
  <si>
    <t xml:space="preserve">951 0503 0500000000 000 </t>
  </si>
  <si>
    <t>Подпрограмма «Содержание уличного освещения Углеродовского городского поселения»</t>
  </si>
  <si>
    <t xml:space="preserve">951 0503 0510000000 000 </t>
  </si>
  <si>
    <t>Мероприятия по организации уличного освещения, содержанию и ремонту объектов уличного освещения в рамках подпрограммы «Содержание уличного освещения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</si>
  <si>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</si>
  <si>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</si>
  <si>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</si>
  <si>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</si>
  <si>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Подпрограмма «Благоустройство территории Углеродовского городского 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</si>
  <si>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</si>
  <si>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«Благоустройство территории Углеродовского городского 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</si>
  <si>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</si>
  <si>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</si>
  <si>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</si>
  <si>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</si>
  <si>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</si>
  <si>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</si>
  <si>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</si>
  <si>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</si>
  <si>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Углеродовского городского поселения «Развитие культуры, физической культуры и спорта»</t>
  </si>
  <si>
    <t xml:space="preserve">951 0801 0200000000 000 </t>
  </si>
  <si>
    <t>Подпрограмма «Развитие культуры»</t>
  </si>
  <si>
    <t xml:space="preserve">951 0801 0210000000 000 </t>
  </si>
  <si>
    <t>Расходы на обеспечение деятельности (оказание услуг) муниципальных учреждений Углеродовского городского  поселения в рамках подпрограммы «Развитие культуры» муниципальной программы Углеродовского городского поселения «Развитие культуры, физической культуры и спорта»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</si>
  <si>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</si>
  <si>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</si>
  <si>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</si>
  <si>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</si>
  <si>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</si>
  <si>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</si>
  <si>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</si>
  <si>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</si>
  <si>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</si>
  <si>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</si>
  <si>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</si>
  <si>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</si>
  <si>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«Социальная поддержка лиц из числа муниципальных служащих Углеродовского  городского поселения, имеющих право   на получение государственной пенсии за выслугу лет» муниципальной программы  Углеродовского городского поселения «Муниципальная политика»</t>
  </si>
  <si>
    <t xml:space="preserve">951 1001 0630000000 000 </t>
  </si>
  <si>
    <t>Расходы на социальную поддержку лиц из числа муниципальных служащих Углеродовского городского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 муниципальной программы Углеродовского городского поселения «Муниципальная политика"</t>
  </si>
  <si>
    <t xml:space="preserve">951 1001 0630010010 000 </t>
  </si>
  <si>
    <t>Социальное обеспечение и иные выплаты населению</t>
  </si>
  <si>
    <t xml:space="preserve">951 1001 0630010010 300 </t>
  </si>
  <si>
    <t>Публичные нормативные социальные выплаты гражданам</t>
  </si>
  <si>
    <t xml:space="preserve">951 1001 0630010010 310 </t>
  </si>
  <si>
    <t>Иные пенсии, социальные доплаты к пенсиям</t>
  </si>
  <si>
    <t xml:space="preserve">951 1001 0630010010 312 </t>
  </si>
  <si>
    <t xml:space="preserve">951 1300 0000000000 000 </t>
  </si>
  <si>
    <t xml:space="preserve">951 1301 0000000000 000 </t>
  </si>
  <si>
    <t xml:space="preserve">951 1301 9900000000 000 </t>
  </si>
  <si>
    <t>Обслуживание муниципального долга Углеродовского городского поселения</t>
  </si>
  <si>
    <t xml:space="preserve">951 1301 9920000000 000 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</si>
  <si>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</si>
  <si>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</si>
  <si>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</si>
  <si>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</si>
  <si>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</si>
  <si>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</si>
  <si>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</si>
  <si>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</si>
  <si>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</si>
  <si>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</si>
  <si>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</si>
  <si>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</si>
  <si>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</si>
  <si>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</si>
  <si>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</si>
  <si>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</si>
  <si>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</si>
  <si>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</si>
  <si>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</si>
  <si>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</si>
  <si>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</si>
  <si>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Увеличение прочих остатков денежных средств бюджетов городских поселений</t>
  </si>
  <si>
    <t>720</t>
  </si>
  <si>
    <t>Уменьшение прочих остатков денежных средств бюджетов городских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</si>
  <si>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</si>
  <si>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</si>
  <si>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</si>
  <si>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</si>
  <si>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</si>
  <si>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</si>
  <si>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</si>
  <si>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</si>
  <si>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</si>
  <si>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</si>
  <si>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</si>
  <si>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</si>
  <si>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</si>
  <si>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</si>
  <si>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</si>
  <si>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</si>
  <si>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058018-14</t>
  </si>
  <si>
    <t>Доходы/PERIOD</t>
  </si>
  <si>
    <t>000 01 00 00 00 00 0000 000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</si>
  <si>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</si>
  <si>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</si>
  <si>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 в валюте Российской Федерации</t>
  </si>
  <si>
    <t>000 01 03 01 00 00 0000 000</t>
  </si>
  <si>
    <t xml:space="preserve">Привлечение  бюжетных кредитов из других бюджетов бюджетной системы Российской Федерации в валюте Российской Федерации </t>
  </si>
  <si>
    <t>000 01 03 01 00 00 0000 700</t>
  </si>
  <si>
    <t xml:space="preserve">Погашение  бюжетных кредитов из других бюджетов бюджетной системы Российской Федерации бюджетами городских поселений в валюте Российской Федерации </t>
  </si>
  <si>
    <t>000 01 03 01 00 00 0000 800</t>
  </si>
  <si>
    <t>000 01 03 01 00 13 0000 810</t>
  </si>
  <si>
    <t>Увеличение остатков средств, всего</t>
  </si>
  <si>
    <t>Увеличение остатков средств бюджетов</t>
  </si>
  <si>
    <t xml:space="preserve">Увеличение прочих остатков средств бюджетов </t>
  </si>
  <si>
    <t xml:space="preserve">Увеличеие прочих остатков денежных средств бюджетов </t>
  </si>
  <si>
    <t>Уменьшение остатков средств, всего</t>
  </si>
  <si>
    <t>Уменьшение остатков средств бюджетов</t>
  </si>
  <si>
    <t>Уменьшение прочих остатков средств бюджетов</t>
  </si>
  <si>
    <t>Уменьшение  прочих остатков денежных средств  бюджетов</t>
  </si>
  <si>
    <t>Ильяев С.Г.</t>
  </si>
  <si>
    <t>Тимошенко Г.В.</t>
  </si>
  <si>
    <t>Ковтунова Н.Н.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</si>
  <si>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</si>
  <si>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</si>
  <si>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000 01 03 01 00 13 0000 710</t>
  </si>
  <si>
    <t>Налог на доходы физических лиц</t>
  </si>
  <si>
    <t>000 10102000010000110</t>
  </si>
  <si>
    <t>000 10102010010000110</t>
  </si>
  <si>
    <t>000 10102010011000110</t>
  </si>
  <si>
    <t>000 10102010012100110</t>
  </si>
  <si>
    <t>000 10102010013000110</t>
  </si>
  <si>
    <t>000 10102030010000110</t>
  </si>
  <si>
    <t>000 10102030011000110</t>
  </si>
  <si>
    <t>000 10102030012100110</t>
  </si>
  <si>
    <t>000 10300000000000000</t>
  </si>
  <si>
    <t>000 10302000010000110</t>
  </si>
  <si>
    <t>000 10302230010000110</t>
  </si>
  <si>
    <t>000 10302231010000110</t>
  </si>
  <si>
    <t>000 10302240010000110</t>
  </si>
  <si>
    <t>000 10302250010000110</t>
  </si>
  <si>
    <t>000 10302251010000110</t>
  </si>
  <si>
    <t>000 10302260010000110</t>
  </si>
  <si>
    <t>000 10302261010000110</t>
  </si>
  <si>
    <t>000 10600000000000000</t>
  </si>
  <si>
    <t>000 10601000000000110</t>
  </si>
  <si>
    <t>000 10601030130000110</t>
  </si>
  <si>
    <t>000 10601030131000110</t>
  </si>
  <si>
    <t>000 10601030132100110</t>
  </si>
  <si>
    <t>000 10604000020000110</t>
  </si>
  <si>
    <t>000 10604011020000110</t>
  </si>
  <si>
    <t>000 10604011021000110</t>
  </si>
  <si>
    <t>000 10604011022100110</t>
  </si>
  <si>
    <t>000 10604012020000110</t>
  </si>
  <si>
    <t>000 10604012022100110</t>
  </si>
  <si>
    <t>000 10604012021000110</t>
  </si>
  <si>
    <t>000 10606000000000110</t>
  </si>
  <si>
    <t>000 10606030000000110</t>
  </si>
  <si>
    <t>000 10606033130000110</t>
  </si>
  <si>
    <t>000 10606040000000110</t>
  </si>
  <si>
    <t>000 10606043130000110</t>
  </si>
  <si>
    <t>000 20249999130000150</t>
  </si>
  <si>
    <t>000 20249999000000150</t>
  </si>
  <si>
    <t>000 20240000000000150</t>
  </si>
  <si>
    <t>000 20235118130000150</t>
  </si>
  <si>
    <t>000 20235118000000150</t>
  </si>
  <si>
    <t>000 20230024130000150</t>
  </si>
  <si>
    <t>000 20230024000000150</t>
  </si>
  <si>
    <t>000 20230000000000150</t>
  </si>
  <si>
    <t>000 20200000000000000</t>
  </si>
  <si>
    <t>000 20000000000000000</t>
  </si>
  <si>
    <t>000 11105075130000120</t>
  </si>
  <si>
    <t>000 11105070000000120</t>
  </si>
  <si>
    <t>000 11105013130000120</t>
  </si>
  <si>
    <t>000 11105010000000120</t>
  </si>
  <si>
    <t>Дотации бюджетам бюджетной системы Российской Федерации</t>
  </si>
  <si>
    <t>000 20210000000000150</t>
  </si>
  <si>
    <t>000 10302241010000110</t>
  </si>
  <si>
    <t>000  01 00 00 00 00 0000 500</t>
  </si>
  <si>
    <t>000 01 05 00 00 00 0000 500</t>
  </si>
  <si>
    <t>000 01 05 02 01 13 0000 610</t>
  </si>
  <si>
    <t>000 01 05 02 01 00 0000 610</t>
  </si>
  <si>
    <t>000 01 05 02 00 00 0000 600</t>
  </si>
  <si>
    <t>000 01 05 00 00 00 0000 600</t>
  </si>
  <si>
    <t>000 01 00 00 00 00 0000 600</t>
  </si>
  <si>
    <t>000 01 05 02 01 13 0000 510</t>
  </si>
  <si>
    <t xml:space="preserve">000 01 05 02 01 00 0000 510 </t>
  </si>
  <si>
    <t>000 01 05 02 00 00 0000 500</t>
  </si>
  <si>
    <t xml:space="preserve">Прочая закупка товаров, работ и услуг </t>
  </si>
  <si>
    <t>Прочая закупка товаров, работ и услуг</t>
  </si>
  <si>
    <t xml:space="preserve">Расходы на уплату взносов на капитальный ремонт общего имущества многоквартирных домов по помещениям, находящимся в собственности Углеродовского городского поселения в рамках подпрограммы "Развитие жилищно-коммунального хозяйства Углероодовского городского поселения" муниципальной программы Углеродовского городского поселения "Благоустройство территории и жилищно-коммунального хозяйство" </t>
  </si>
  <si>
    <t>Расходы на 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«Оказание мер государственной поддержки в улучшении жилищных условий отдельным категориям граждан» муниципальной программы Углеродовского городского поселения «Обеспечение доступным и комфортным жильем населения Углеродовского городского поселения»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</si>
  <si>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</si>
  <si>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>ОБСЛУЖИВАНИЕ ГОСУДАРСТВЕННОГО (МУНИЦИПАЛЬНОГО)  ДОЛГА</t>
  </si>
  <si>
    <t>Обслуживание государственного ( муниципального) внутреннего  долга</t>
  </si>
  <si>
    <t xml:space="preserve"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достоверных сметных нормативов в рамках подпрограммы  «Оказание мер государственной поддержки в улучшении жилищных условий отдельным категориям граждан» муниципальной программы  Углеродовского городского поселения  «Обеспечение доступным и комфортным жильем населения Углеродовского городского поселения»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</si>
  <si>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Углеродовского городского поселения  «Муниципальная политика» муниципальной программы Углеродовского городского поселения «Муниципальная политика»</t>
  </si>
  <si>
    <t xml:space="preserve">Процентные платежи по обслуживанию муниципального долга Углеродовского городского поселения  в рамках непрограммного направления деятельности органа местного самоуправления Углеродовского городского  поселения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</si>
  <si>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</si>
  <si>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951 0501 0710020810 244 </t>
  </si>
  <si>
    <t xml:space="preserve">951 0501 0710020810 240 </t>
  </si>
  <si>
    <t xml:space="preserve">951 0501 0710020810 200 </t>
  </si>
  <si>
    <t xml:space="preserve">951 0501 0710020810 000 </t>
  </si>
  <si>
    <t xml:space="preserve">Иные 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«Оказание мер государственной поддержки в улучшении жилищных условий отдельным категориям граждан» муниципальной программы Углеродовского  городского поселения «Обеспечение доступным и комфортным жильем населения Углеродовского городского поселения» </t>
  </si>
  <si>
    <t>951 0501 07100S4220 244</t>
  </si>
  <si>
    <t xml:space="preserve">951 0501 07100S4220 240 </t>
  </si>
  <si>
    <t xml:space="preserve">951 0501 07100S4220 200 </t>
  </si>
  <si>
    <t xml:space="preserve">951 0501 07100S4220 000 </t>
  </si>
  <si>
    <t>951 0502 0530020090 243</t>
  </si>
  <si>
    <t>Закупка товаров, работ и услуг в целях капитального ремонта государственного  (муниципальныго) имущества</t>
  </si>
  <si>
    <t>Расходы за счет межбюджетных трансфертов из бюджета района на решение вопросов местного значения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</si>
  <si>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 xml:space="preserve">951 0503 0520020240 000 </t>
  </si>
  <si>
    <t xml:space="preserve">951 0503 0520020240 200 </t>
  </si>
  <si>
    <t xml:space="preserve">951 0503 0520020240 240 </t>
  </si>
  <si>
    <t xml:space="preserve">951 0503 0520020240 244 </t>
  </si>
  <si>
    <t xml:space="preserve">951 0503 0530000000 000 </t>
  </si>
  <si>
    <t xml:space="preserve">951 0503 0530020190 000 </t>
  </si>
  <si>
    <t xml:space="preserve">951 0503 0530020190 200 </t>
  </si>
  <si>
    <t xml:space="preserve">951 0503 0530020190 240 </t>
  </si>
  <si>
    <t xml:space="preserve">951 0503 0530020190 244 </t>
  </si>
  <si>
    <t xml:space="preserve">951 0801 0210071180 000 </t>
  </si>
  <si>
    <t xml:space="preserve">951 0801 0210071180 600 </t>
  </si>
  <si>
    <t xml:space="preserve">951 0801 0210071180 610 </t>
  </si>
  <si>
    <t>Субсидии бюджетным учреждениям на иные цели</t>
  </si>
  <si>
    <t xml:space="preserve">951 0801 0210071180 612 </t>
  </si>
  <si>
    <t xml:space="preserve">951 0801 02100S3900 000 </t>
  </si>
  <si>
    <t xml:space="preserve">951 0801 02100S3900 600 </t>
  </si>
  <si>
    <t xml:space="preserve">951 0801 02100S3900 610 </t>
  </si>
  <si>
    <t xml:space="preserve">951 0801 02100S3900 612 </t>
  </si>
  <si>
    <t>01.01.2023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</si>
  <si>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</si>
  <si>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НАЛОГИ НА СОВОКУПНЫЙ ДОХОД</t>
  </si>
  <si>
    <t>Единый сельскохозяйственный налог</t>
  </si>
  <si>
    <t>182 10503010010000110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</si>
  <si>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</si>
  <si>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</si>
  <si>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</si>
  <si>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Доходы от денежных взысканий (штрафов), поступающие в счет погашения задолженности, образовавшейся до 1 января 2020 года, подлежайщие зачислению в бюджет муниципального образования по нормативам, действовавшим в 2019 году (доходы, направляемые на формирование муниципального дорожного фонда)</t>
  </si>
  <si>
    <t>Дотации на выравнивание бюджетной обеспеченности</t>
  </si>
  <si>
    <t>Дотации бюджетам городских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</si>
  <si>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</si>
  <si>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городских поселений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</si>
  <si>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</si>
  <si>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</si>
  <si>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городских поселений</t>
  </si>
  <si>
    <t>000 20229999130000150</t>
  </si>
  <si>
    <t>000 20229999000000150</t>
  </si>
  <si>
    <t>000 20220000000000150</t>
  </si>
  <si>
    <t>000 20215002130000150</t>
  </si>
  <si>
    <t>000 20215002000000150</t>
  </si>
  <si>
    <t>000 20215001130000150</t>
  </si>
  <si>
    <t>000 20215001000000150</t>
  </si>
  <si>
    <t>000 11610123010002140</t>
  </si>
  <si>
    <t>000 11109080130000120</t>
  </si>
  <si>
    <t>000 11109000000000120</t>
  </si>
  <si>
    <t>000 10102030013000110</t>
  </si>
  <si>
    <t>000 10500000000000000</t>
  </si>
  <si>
    <t>000 10503000010000110</t>
  </si>
  <si>
    <t>000 10503010013000110</t>
  </si>
  <si>
    <t>на 01 января 2023 года</t>
  </si>
  <si>
    <r>
      <t>Периодичность: месячная, квартальная,</t>
    </r>
    <r>
      <rPr>
        <u/>
        <sz val="8"/>
        <rFont val="Arial Cyr"/>
        <charset val="204"/>
      </rPr>
      <t xml:space="preserve"> годовая</t>
    </r>
  </si>
  <si>
    <t xml:space="preserve"> Бюджет Углеродовское городское поселение Красносулинского района</t>
  </si>
  <si>
    <t>Расходы за счет средств резервногофонда Правительства Ростовской области в оамках подпрограммы "Оказание мер  государственной поддержки в улучшении жилищных условий  отдельным категориям граждан" муниципальной программы Углеродовского городского поселения "Обеспечение доступным и  комфортным жильем населения Углеродовского городского населения"</t>
  </si>
  <si>
    <t xml:space="preserve">951 0502 0530085010 244 </t>
  </si>
  <si>
    <t xml:space="preserve">951 0502 0530085010 243 </t>
  </si>
  <si>
    <t xml:space="preserve">951 0502 0530085010 240 </t>
  </si>
  <si>
    <t xml:space="preserve">951 0502 0530085010 200 </t>
  </si>
  <si>
    <t xml:space="preserve">Мероприятия по содержанию объектов благоустройства, санитарной очистке территории в рамках подпрограммы «Благоустройство территории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</t>
  </si>
  <si>
    <t xml:space="preserve">Расходы за счет средств резервного фонда Правительства Ростовской области в рамках подпрограммы "Развитие культуры" муниципальной программы Углеродовского городского поселения "Развитие культуры, физической культуры и спорта" </t>
  </si>
  <si>
    <t xml:space="preserve"> Приобретение основных средств для муниципальных учреждений культуры в рамках подпрограммы "Развитие културы" муниципальной программы Углеродовского городского поселения "Развитие культуры, физической культуры и спорта" </t>
  </si>
  <si>
    <t>Иные мероприятия в сфере благоустройства территории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жилищно-комммунальное хозяйство"</t>
  </si>
  <si>
    <t xml:space="preserve">951 0502 0530085010 000 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</si>
</sst>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b/>
      <sz val="10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u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" fontId="2" fillId="0" borderId="38" xfId="0" applyNumberFormat="1" applyFont="1" applyBorder="1" applyAlignment="1" applyProtection="1">
      <alignment horizontal="right"/>
    </xf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49" fontId="4" fillId="0" borderId="24" xfId="0" applyNumberFormat="1" applyFont="1" applyBorder="1" applyAlignment="1" applyProtection="1">
      <alignment horizontal="left" wrapText="1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4" fontId="0" fillId="0" borderId="0" xfId="0" applyNumberFormat="1"/>
    <xf numFmtId="49" fontId="8" fillId="0" borderId="31" xfId="0" applyNumberFormat="1" applyFont="1" applyBorder="1" applyAlignment="1" applyProtection="1">
      <alignment horizontal="left" wrapText="1"/>
    </xf>
    <xf numFmtId="0" fontId="7" fillId="0" borderId="6" xfId="0" applyFont="1" applyBorder="1" applyAlignment="1" applyProtection="1"/>
    <xf numFmtId="49" fontId="6" fillId="0" borderId="37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7" fillId="0" borderId="26" xfId="0" applyFont="1" applyBorder="1" applyAlignment="1" applyProtection="1"/>
    <xf numFmtId="49" fontId="7" fillId="0" borderId="21" xfId="0" applyNumberFormat="1" applyFont="1" applyBorder="1" applyAlignment="1" applyProtection="1">
      <alignment horizontal="left" wrapText="1"/>
    </xf>
    <xf numFmtId="49" fontId="3" fillId="0" borderId="25" xfId="0" applyNumberFormat="1" applyFont="1" applyBorder="1" applyAlignment="1" applyProtection="1">
      <alignment horizontal="center" wrapText="1"/>
    </xf>
    <xf numFmtId="49" fontId="3" fillId="0" borderId="23" xfId="0" applyNumberFormat="1" applyFont="1" applyBorder="1" applyAlignment="1" applyProtection="1">
      <alignment horizontal="center"/>
    </xf>
    <xf numFmtId="4" fontId="3" fillId="0" borderId="23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165" fontId="7" fillId="0" borderId="21" xfId="0" applyNumberFormat="1" applyFont="1" applyBorder="1" applyAlignment="1" applyProtection="1">
      <alignment horizontal="left" wrapText="1"/>
    </xf>
    <xf numFmtId="0" fontId="7" fillId="2" borderId="46" xfId="0" applyFont="1" applyFill="1" applyBorder="1" applyAlignment="1">
      <alignment horizontal="left" wrapText="1"/>
    </xf>
    <xf numFmtId="49" fontId="3" fillId="0" borderId="24" xfId="0" applyNumberFormat="1" applyFont="1" applyBorder="1" applyAlignment="1" applyProtection="1">
      <alignment horizontal="center" wrapText="1"/>
    </xf>
    <xf numFmtId="0" fontId="7" fillId="0" borderId="0" xfId="0" applyFont="1" applyAlignment="1">
      <alignment wrapText="1"/>
    </xf>
    <xf numFmtId="49" fontId="7" fillId="0" borderId="21" xfId="0" applyNumberFormat="1" applyFont="1" applyFill="1" applyBorder="1" applyAlignment="1" applyProtection="1">
      <alignment horizontal="left" wrapText="1"/>
    </xf>
    <xf numFmtId="165" fontId="7" fillId="0" borderId="21" xfId="0" applyNumberFormat="1" applyFont="1" applyFill="1" applyBorder="1" applyAlignment="1" applyProtection="1">
      <alignment horizontal="left" wrapText="1"/>
    </xf>
    <xf numFmtId="49" fontId="3" fillId="0" borderId="38" xfId="0" applyNumberFormat="1" applyFont="1" applyBorder="1" applyAlignment="1" applyProtection="1">
      <alignment horizontal="left" wrapText="1"/>
    </xf>
    <xf numFmtId="49" fontId="3" fillId="0" borderId="40" xfId="0" applyNumberFormat="1" applyFont="1" applyBorder="1" applyAlignment="1" applyProtection="1">
      <alignment horizontal="center" wrapText="1"/>
    </xf>
    <xf numFmtId="49" fontId="3" fillId="0" borderId="41" xfId="0" applyNumberFormat="1" applyFont="1" applyBorder="1" applyAlignment="1" applyProtection="1">
      <alignment horizontal="center"/>
    </xf>
    <xf numFmtId="4" fontId="3" fillId="0" borderId="42" xfId="0" applyNumberFormat="1" applyFont="1" applyBorder="1" applyAlignment="1" applyProtection="1">
      <alignment horizontal="right"/>
    </xf>
    <xf numFmtId="4" fontId="3" fillId="0" borderId="4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" fontId="6" fillId="0" borderId="15" xfId="0" applyNumberFormat="1" applyFont="1" applyFill="1" applyBorder="1" applyAlignment="1" applyProtection="1">
      <alignment horizontal="right"/>
    </xf>
    <xf numFmtId="4" fontId="3" fillId="0" borderId="24" xfId="0" applyNumberFormat="1" applyFont="1" applyFill="1" applyBorder="1" applyAlignment="1" applyProtection="1">
      <alignment horizontal="right"/>
    </xf>
    <xf numFmtId="0" fontId="0" fillId="0" borderId="0" xfId="0" applyFill="1"/>
    <xf numFmtId="4" fontId="3" fillId="0" borderId="23" xfId="0" applyNumberFormat="1" applyFont="1" applyFill="1" applyBorder="1" applyAlignment="1" applyProtection="1">
      <alignment horizontal="right"/>
    </xf>
    <xf numFmtId="49" fontId="8" fillId="0" borderId="21" xfId="0" applyNumberFormat="1" applyFont="1" applyBorder="1" applyAlignment="1" applyProtection="1">
      <alignment horizontal="left" wrapText="1"/>
    </xf>
    <xf numFmtId="49" fontId="6" fillId="0" borderId="25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Fill="1" applyBorder="1" applyAlignment="1" applyProtection="1">
      <alignment horizontal="right"/>
    </xf>
    <xf numFmtId="4" fontId="6" fillId="0" borderId="23" xfId="0" applyNumberFormat="1" applyFont="1" applyFill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9" fillId="0" borderId="0" xfId="0" applyFont="1"/>
    <xf numFmtId="49" fontId="8" fillId="0" borderId="21" xfId="0" applyNumberFormat="1" applyFont="1" applyFill="1" applyBorder="1" applyAlignment="1" applyProtection="1">
      <alignment horizontal="left" wrapText="1"/>
    </xf>
    <xf numFmtId="49" fontId="6" fillId="0" borderId="25" xfId="0" applyNumberFormat="1" applyFont="1" applyFill="1" applyBorder="1" applyAlignment="1" applyProtection="1">
      <alignment horizontal="center" wrapText="1"/>
    </xf>
    <xf numFmtId="49" fontId="6" fillId="0" borderId="23" xfId="0" applyNumberFormat="1" applyFont="1" applyFill="1" applyBorder="1" applyAlignment="1" applyProtection="1">
      <alignment horizontal="center"/>
    </xf>
    <xf numFmtId="4" fontId="6" fillId="0" borderId="38" xfId="0" applyNumberFormat="1" applyFont="1" applyFill="1" applyBorder="1" applyAlignment="1" applyProtection="1">
      <alignment horizontal="right"/>
    </xf>
    <xf numFmtId="0" fontId="9" fillId="0" borderId="0" xfId="0" applyFont="1" applyFill="1"/>
    <xf numFmtId="4" fontId="6" fillId="0" borderId="23" xfId="0" applyNumberFormat="1" applyFont="1" applyBorder="1" applyAlignment="1" applyProtection="1">
      <alignment horizontal="right"/>
    </xf>
    <xf numFmtId="49" fontId="2" fillId="0" borderId="25" xfId="0" applyNumberFormat="1" applyFont="1" applyBorder="1" applyAlignment="1" applyProtection="1">
      <alignment horizontal="center" wrapText="1"/>
    </xf>
    <xf numFmtId="0" fontId="3" fillId="0" borderId="39" xfId="0" applyFont="1" applyFill="1" applyBorder="1" applyAlignment="1" applyProtection="1">
      <alignment horizontal="right"/>
    </xf>
    <xf numFmtId="4" fontId="3" fillId="0" borderId="42" xfId="0" applyNumberFormat="1" applyFont="1" applyFill="1" applyBorder="1" applyAlignment="1" applyProtection="1">
      <alignment horizontal="right"/>
    </xf>
    <xf numFmtId="49" fontId="3" fillId="0" borderId="0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right"/>
    </xf>
    <xf numFmtId="4" fontId="4" fillId="0" borderId="24" xfId="0" applyNumberFormat="1" applyFont="1" applyFill="1" applyBorder="1" applyAlignment="1" applyProtection="1">
      <alignment horizontal="right"/>
    </xf>
    <xf numFmtId="49" fontId="2" fillId="0" borderId="29" xfId="0" applyNumberFormat="1" applyFont="1" applyFill="1" applyBorder="1" applyAlignment="1" applyProtection="1">
      <alignment horizontal="center"/>
    </xf>
    <xf numFmtId="4" fontId="5" fillId="0" borderId="24" xfId="0" applyNumberFormat="1" applyFont="1" applyFill="1" applyBorder="1" applyAlignment="1" applyProtection="1">
      <alignment horizontal="right"/>
    </xf>
    <xf numFmtId="4" fontId="2" fillId="0" borderId="24" xfId="0" applyNumberFormat="1" applyFont="1" applyFill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3" fillId="0" borderId="23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33808</xdr:colOff>
      <xdr:row>28</xdr:row>
      <xdr:rowOff>20507</xdr:rowOff>
    </xdr:from>
    <xdr:to>
      <xdr:col>2</xdr:col>
      <xdr:colOff>1923883</xdr:colOff>
      <xdr:row>29</xdr:row>
      <xdr:rowOff>128083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33808" y="7450007"/>
          <a:ext cx="5080950" cy="269501"/>
          <a:chOff x="1" y="1"/>
          <a:chExt cx="971" cy="18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5233</xdr:colOff>
      <xdr:row>31</xdr:row>
      <xdr:rowOff>78068</xdr:rowOff>
    </xdr:from>
    <xdr:to>
      <xdr:col>2</xdr:col>
      <xdr:colOff>1895308</xdr:colOff>
      <xdr:row>33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8193368"/>
          <a:ext cx="5080950" cy="514350"/>
          <a:chOff x="1" y="1"/>
          <a:chExt cx="971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5233</xdr:colOff>
      <xdr:row>35</xdr:row>
      <xdr:rowOff>96595</xdr:rowOff>
    </xdr:from>
    <xdr:to>
      <xdr:col>2</xdr:col>
      <xdr:colOff>1895308</xdr:colOff>
      <xdr:row>37</xdr:row>
      <xdr:rowOff>21516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8992945"/>
          <a:ext cx="5080950" cy="248771"/>
          <a:chOff x="1" y="1"/>
          <a:chExt cx="971" cy="18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5233</xdr:colOff>
      <xdr:row>31</xdr:row>
      <xdr:rowOff>78068</xdr:rowOff>
    </xdr:from>
    <xdr:to>
      <xdr:col>2</xdr:col>
      <xdr:colOff>1895308</xdr:colOff>
      <xdr:row>33</xdr:row>
      <xdr:rowOff>135218</xdr:rowOff>
    </xdr:to>
    <xdr:grpSp>
      <xdr:nvGrpSpPr>
        <xdr:cNvPr id="26" name="Group 9"/>
        <xdr:cNvGrpSpPr>
          <a:grpSpLocks/>
        </xdr:cNvGrpSpPr>
      </xdr:nvGrpSpPr>
      <xdr:grpSpPr bwMode="auto">
        <a:xfrm>
          <a:off x="5233" y="8193368"/>
          <a:ext cx="5080950" cy="514350"/>
          <a:chOff x="1" y="1"/>
          <a:chExt cx="971" cy="204"/>
        </a:xfrm>
      </xdr:grpSpPr>
      <xdr:sp macro="" textlink="">
        <xdr:nvSpPr>
          <xdr:cNvPr id="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5233</xdr:colOff>
      <xdr:row>35</xdr:row>
      <xdr:rowOff>96595</xdr:rowOff>
    </xdr:from>
    <xdr:to>
      <xdr:col>2</xdr:col>
      <xdr:colOff>1895308</xdr:colOff>
      <xdr:row>37</xdr:row>
      <xdr:rowOff>21516</xdr:rowOff>
    </xdr:to>
    <xdr:grpSp>
      <xdr:nvGrpSpPr>
        <xdr:cNvPr id="32" name="Group 17"/>
        <xdr:cNvGrpSpPr>
          <a:grpSpLocks/>
        </xdr:cNvGrpSpPr>
      </xdr:nvGrpSpPr>
      <xdr:grpSpPr bwMode="auto">
        <a:xfrm>
          <a:off x="5233" y="8992945"/>
          <a:ext cx="5080950" cy="248771"/>
          <a:chOff x="1" y="1"/>
          <a:chExt cx="971" cy="185"/>
        </a:xfrm>
      </xdr:grpSpPr>
      <xdr:sp macro="" textlink="">
        <xdr:nvSpPr>
          <xdr:cNvPr id="3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6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3</xdr:col>
      <xdr:colOff>824383</xdr:colOff>
      <xdr:row>39</xdr:row>
      <xdr:rowOff>96707</xdr:rowOff>
    </xdr:from>
    <xdr:to>
      <xdr:col>9</xdr:col>
      <xdr:colOff>333208</xdr:colOff>
      <xdr:row>41</xdr:row>
      <xdr:rowOff>42358</xdr:rowOff>
    </xdr:to>
    <xdr:grpSp>
      <xdr:nvGrpSpPr>
        <xdr:cNvPr id="38" name="Group 1"/>
        <xdr:cNvGrpSpPr>
          <a:grpSpLocks/>
        </xdr:cNvGrpSpPr>
      </xdr:nvGrpSpPr>
      <xdr:grpSpPr bwMode="auto">
        <a:xfrm>
          <a:off x="6729883" y="9640757"/>
          <a:ext cx="5080950" cy="269501"/>
          <a:chOff x="1" y="1"/>
          <a:chExt cx="971" cy="185"/>
        </a:xfrm>
      </xdr:grpSpPr>
      <xdr:sp macro="" textlink="">
        <xdr:nvSpPr>
          <xdr:cNvPr id="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2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3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5233</xdr:colOff>
      <xdr:row>45</xdr:row>
      <xdr:rowOff>58607</xdr:rowOff>
    </xdr:from>
    <xdr:to>
      <xdr:col>1</xdr:col>
      <xdr:colOff>158006</xdr:colOff>
      <xdr:row>47</xdr:row>
      <xdr:rowOff>4258</xdr:rowOff>
    </xdr:to>
    <xdr:grpSp>
      <xdr:nvGrpSpPr>
        <xdr:cNvPr id="44" name="Group 1"/>
        <xdr:cNvGrpSpPr>
          <a:grpSpLocks/>
        </xdr:cNvGrpSpPr>
      </xdr:nvGrpSpPr>
      <xdr:grpSpPr bwMode="auto">
        <a:xfrm>
          <a:off x="5233" y="10574207"/>
          <a:ext cx="2972173" cy="269501"/>
          <a:chOff x="1" y="1"/>
          <a:chExt cx="568" cy="185"/>
        </a:xfrm>
      </xdr:grpSpPr>
      <xdr:sp macro="" textlink="">
        <xdr:nvSpPr>
          <xdr:cNvPr id="4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5233</xdr:colOff>
      <xdr:row>35</xdr:row>
      <xdr:rowOff>96595</xdr:rowOff>
    </xdr:from>
    <xdr:to>
      <xdr:col>7</xdr:col>
      <xdr:colOff>306393</xdr:colOff>
      <xdr:row>49</xdr:row>
      <xdr:rowOff>88754</xdr:rowOff>
    </xdr:to>
    <xdr:grpSp>
      <xdr:nvGrpSpPr>
        <xdr:cNvPr id="48" name="Group 17"/>
        <xdr:cNvGrpSpPr>
          <a:grpSpLocks/>
        </xdr:cNvGrpSpPr>
      </xdr:nvGrpSpPr>
      <xdr:grpSpPr bwMode="auto">
        <a:xfrm>
          <a:off x="5233" y="8992945"/>
          <a:ext cx="10559585" cy="2259109"/>
          <a:chOff x="1" y="1"/>
          <a:chExt cx="2018" cy="1680"/>
        </a:xfrm>
      </xdr:grpSpPr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50" name="Text Box 20"/>
          <xdr:cNvSpPr txBox="1">
            <a:spLocks noChangeArrowheads="1"/>
          </xdr:cNvSpPr>
        </xdr:nvSpPr>
        <xdr:spPr bwMode="auto">
          <a:xfrm>
            <a:off x="1786" y="1589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51" name="Text Box 23"/>
          <xdr:cNvSpPr txBox="1">
            <a:spLocks noChangeArrowheads="1"/>
          </xdr:cNvSpPr>
        </xdr:nvSpPr>
        <xdr:spPr bwMode="auto">
          <a:xfrm>
            <a:off x="1672" y="1128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5233</xdr:colOff>
      <xdr:row>36</xdr:row>
      <xdr:rowOff>124274</xdr:rowOff>
    </xdr:from>
    <xdr:to>
      <xdr:col>2</xdr:col>
      <xdr:colOff>1895308</xdr:colOff>
      <xdr:row>38</xdr:row>
      <xdr:rowOff>161701</xdr:rowOff>
    </xdr:to>
    <xdr:grpSp>
      <xdr:nvGrpSpPr>
        <xdr:cNvPr id="52" name="Group 1"/>
        <xdr:cNvGrpSpPr>
          <a:grpSpLocks/>
        </xdr:cNvGrpSpPr>
      </xdr:nvGrpSpPr>
      <xdr:grpSpPr bwMode="auto">
        <a:xfrm>
          <a:off x="5233" y="9182549"/>
          <a:ext cx="5080950" cy="361277"/>
          <a:chOff x="1" y="-52"/>
          <a:chExt cx="971" cy="248"/>
        </a:xfrm>
      </xdr:grpSpPr>
      <xdr:sp macro="" textlink="">
        <xdr:nvSpPr>
          <xdr:cNvPr id="53" name="Text Box 2"/>
          <xdr:cNvSpPr txBox="1">
            <a:spLocks noChangeArrowheads="1"/>
          </xdr:cNvSpPr>
        </xdr:nvSpPr>
        <xdr:spPr bwMode="auto">
          <a:xfrm>
            <a:off x="1" y="-52"/>
            <a:ext cx="379" cy="24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Углеродовского городсого поселения</a:t>
            </a:r>
          </a:p>
        </xdr:txBody>
      </xdr:sp>
      <xdr:sp macro="" textlink="">
        <xdr:nvSpPr>
          <xdr:cNvPr id="5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37</xdr:row>
      <xdr:rowOff>78255</xdr:rowOff>
    </xdr:from>
    <xdr:to>
      <xdr:col>10</xdr:col>
      <xdr:colOff>167755</xdr:colOff>
      <xdr:row>41</xdr:row>
      <xdr:rowOff>106643</xdr:rowOff>
    </xdr:to>
    <xdr:grpSp>
      <xdr:nvGrpSpPr>
        <xdr:cNvPr id="60" name="Group 9"/>
        <xdr:cNvGrpSpPr>
          <a:grpSpLocks/>
        </xdr:cNvGrpSpPr>
      </xdr:nvGrpSpPr>
      <xdr:grpSpPr bwMode="auto">
        <a:xfrm>
          <a:off x="5233" y="9298455"/>
          <a:ext cx="12249747" cy="676088"/>
          <a:chOff x="1" y="-157"/>
          <a:chExt cx="2341" cy="362"/>
        </a:xfrm>
      </xdr:grpSpPr>
      <xdr:sp macro="" textlink="">
        <xdr:nvSpPr>
          <xdr:cNvPr id="6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СЭФ</a:t>
            </a:r>
          </a:p>
        </xdr:txBody>
      </xdr:sp>
      <xdr:sp macro="" textlink="">
        <xdr:nvSpPr>
          <xdr:cNvPr id="62" name="Text Box 11"/>
          <xdr:cNvSpPr txBox="1">
            <a:spLocks noChangeArrowheads="1"/>
          </xdr:cNvSpPr>
        </xdr:nvSpPr>
        <xdr:spPr bwMode="auto">
          <a:xfrm>
            <a:off x="2177" y="-157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" name="Line 13"/>
          <xdr:cNvSpPr>
            <a:spLocks noChangeShapeType="1"/>
          </xdr:cNvSpPr>
        </xdr:nvSpPr>
        <xdr:spPr bwMode="auto">
          <a:xfrm>
            <a:off x="406" y="15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41</xdr:row>
      <xdr:rowOff>144779</xdr:rowOff>
    </xdr:from>
    <xdr:to>
      <xdr:col>2</xdr:col>
      <xdr:colOff>1895308</xdr:colOff>
      <xdr:row>44</xdr:row>
      <xdr:rowOff>69141</xdr:rowOff>
    </xdr:to>
    <xdr:grpSp>
      <xdr:nvGrpSpPr>
        <xdr:cNvPr id="68" name="Group 17"/>
        <xdr:cNvGrpSpPr>
          <a:grpSpLocks/>
        </xdr:cNvGrpSpPr>
      </xdr:nvGrpSpPr>
      <xdr:grpSpPr bwMode="auto">
        <a:xfrm>
          <a:off x="5233" y="10012679"/>
          <a:ext cx="5080950" cy="410137"/>
          <a:chOff x="1" y="-119"/>
          <a:chExt cx="971" cy="305"/>
        </a:xfrm>
      </xdr:grpSpPr>
      <xdr:sp macro="" textlink="">
        <xdr:nvSpPr>
          <xdr:cNvPr id="6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3" name="Text Box 22"/>
          <xdr:cNvSpPr txBox="1">
            <a:spLocks noChangeArrowheads="1"/>
          </xdr:cNvSpPr>
        </xdr:nvSpPr>
        <xdr:spPr bwMode="auto">
          <a:xfrm>
            <a:off x="625" y="-119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" name="Line 24"/>
          <xdr:cNvSpPr>
            <a:spLocks noChangeShapeType="1"/>
          </xdr:cNvSpPr>
        </xdr:nvSpPr>
        <xdr:spPr bwMode="auto">
          <a:xfrm>
            <a:off x="625" y="11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opLeftCell="A28" workbookViewId="0">
      <selection activeCell="K6" sqref="K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40"/>
      <c r="B1" s="140"/>
      <c r="C1" s="140"/>
      <c r="D1" s="140"/>
      <c r="E1" s="2"/>
      <c r="F1" s="2"/>
    </row>
    <row r="2" spans="1:6" ht="16.899999999999999" customHeight="1" thickBot="1">
      <c r="A2" s="140" t="s">
        <v>0</v>
      </c>
      <c r="B2" s="140"/>
      <c r="C2" s="140"/>
      <c r="D2" s="140"/>
      <c r="E2" s="3"/>
      <c r="F2" s="4" t="s">
        <v>1</v>
      </c>
    </row>
    <row r="3" spans="1:6">
      <c r="A3" s="5"/>
      <c r="B3" s="5"/>
      <c r="C3" s="5"/>
      <c r="D3" s="5"/>
      <c r="E3" s="100" t="s">
        <v>2</v>
      </c>
      <c r="F3" s="6" t="s">
        <v>3</v>
      </c>
    </row>
    <row r="4" spans="1:6">
      <c r="A4" s="141" t="s">
        <v>543</v>
      </c>
      <c r="B4" s="141"/>
      <c r="C4" s="141"/>
      <c r="D4" s="141"/>
      <c r="E4" s="3" t="s">
        <v>4</v>
      </c>
      <c r="F4" s="7" t="s">
        <v>513</v>
      </c>
    </row>
    <row r="5" spans="1:6">
      <c r="A5" s="8"/>
      <c r="B5" s="8"/>
      <c r="C5" s="8"/>
      <c r="D5" s="8"/>
      <c r="E5" s="3" t="s">
        <v>6</v>
      </c>
      <c r="F5" s="9" t="s">
        <v>15</v>
      </c>
    </row>
    <row r="6" spans="1:6">
      <c r="A6" s="10" t="s">
        <v>7</v>
      </c>
      <c r="B6" s="142" t="s">
        <v>13</v>
      </c>
      <c r="C6" s="143"/>
      <c r="D6" s="143"/>
      <c r="E6" s="3" t="s">
        <v>8</v>
      </c>
      <c r="F6" s="9" t="s">
        <v>16</v>
      </c>
    </row>
    <row r="7" spans="1:6">
      <c r="A7" s="10" t="s">
        <v>9</v>
      </c>
      <c r="B7" s="144" t="s">
        <v>545</v>
      </c>
      <c r="C7" s="144"/>
      <c r="D7" s="144"/>
      <c r="E7" s="3" t="s">
        <v>10</v>
      </c>
      <c r="F7" s="11" t="s">
        <v>17</v>
      </c>
    </row>
    <row r="8" spans="1:6">
      <c r="A8" s="10" t="s">
        <v>544</v>
      </c>
      <c r="B8" s="10"/>
      <c r="C8" s="10"/>
      <c r="D8" s="12"/>
      <c r="E8" s="3"/>
      <c r="F8" s="13"/>
    </row>
    <row r="9" spans="1:6" ht="13.5" thickBot="1">
      <c r="A9" s="10" t="s">
        <v>14</v>
      </c>
      <c r="B9" s="10"/>
      <c r="C9" s="14"/>
      <c r="D9" s="12"/>
      <c r="E9" s="3" t="s">
        <v>11</v>
      </c>
      <c r="F9" s="15" t="s">
        <v>12</v>
      </c>
    </row>
    <row r="10" spans="1:6" ht="20.25" customHeight="1" thickBot="1">
      <c r="A10" s="140" t="s">
        <v>18</v>
      </c>
      <c r="B10" s="140"/>
      <c r="C10" s="140"/>
      <c r="D10" s="140"/>
      <c r="E10" s="99"/>
      <c r="F10" s="16"/>
    </row>
    <row r="11" spans="1:6" ht="4.1500000000000004" customHeight="1">
      <c r="A11" s="134" t="s">
        <v>19</v>
      </c>
      <c r="B11" s="128" t="s">
        <v>20</v>
      </c>
      <c r="C11" s="128" t="s">
        <v>21</v>
      </c>
      <c r="D11" s="131" t="s">
        <v>22</v>
      </c>
      <c r="E11" s="131" t="s">
        <v>23</v>
      </c>
      <c r="F11" s="137" t="s">
        <v>24</v>
      </c>
    </row>
    <row r="12" spans="1:6" ht="3.6" customHeight="1">
      <c r="A12" s="135"/>
      <c r="B12" s="129"/>
      <c r="C12" s="129"/>
      <c r="D12" s="132"/>
      <c r="E12" s="132"/>
      <c r="F12" s="138"/>
    </row>
    <row r="13" spans="1:6" ht="3" customHeight="1">
      <c r="A13" s="135"/>
      <c r="B13" s="129"/>
      <c r="C13" s="129"/>
      <c r="D13" s="132"/>
      <c r="E13" s="132"/>
      <c r="F13" s="138"/>
    </row>
    <row r="14" spans="1:6" ht="3" customHeight="1">
      <c r="A14" s="135"/>
      <c r="B14" s="129"/>
      <c r="C14" s="129"/>
      <c r="D14" s="132"/>
      <c r="E14" s="132"/>
      <c r="F14" s="138"/>
    </row>
    <row r="15" spans="1:6" ht="3" customHeight="1">
      <c r="A15" s="135"/>
      <c r="B15" s="129"/>
      <c r="C15" s="129"/>
      <c r="D15" s="132"/>
      <c r="E15" s="132"/>
      <c r="F15" s="138"/>
    </row>
    <row r="16" spans="1:6" ht="3" customHeight="1">
      <c r="A16" s="135"/>
      <c r="B16" s="129"/>
      <c r="C16" s="129"/>
      <c r="D16" s="132"/>
      <c r="E16" s="132"/>
      <c r="F16" s="138"/>
    </row>
    <row r="17" spans="1:6" ht="23.45" customHeight="1">
      <c r="A17" s="136"/>
      <c r="B17" s="130"/>
      <c r="C17" s="130"/>
      <c r="D17" s="133"/>
      <c r="E17" s="133"/>
      <c r="F17" s="139"/>
    </row>
    <row r="18" spans="1:6" ht="12.6" customHeight="1" thickBot="1">
      <c r="A18" s="17">
        <v>1</v>
      </c>
      <c r="B18" s="18">
        <v>2</v>
      </c>
      <c r="C18" s="19">
        <v>3</v>
      </c>
      <c r="D18" s="20" t="s">
        <v>25</v>
      </c>
      <c r="E18" s="21" t="s">
        <v>26</v>
      </c>
      <c r="F18" s="22" t="s">
        <v>27</v>
      </c>
    </row>
    <row r="19" spans="1:6">
      <c r="A19" s="23" t="s">
        <v>28</v>
      </c>
      <c r="B19" s="24" t="s">
        <v>29</v>
      </c>
      <c r="C19" s="25" t="s">
        <v>30</v>
      </c>
      <c r="D19" s="26">
        <f>D21+D72</f>
        <v>45325100</v>
      </c>
      <c r="E19" s="27">
        <f>E21+E72</f>
        <v>39151825.57</v>
      </c>
      <c r="F19" s="26">
        <f>IF(OR(D19="-",IF(E19="-",0,E19)&gt;=IF(D19="-",0,D19)),"-",IF(D19="-",0,D19)-IF(E19="-",0,E19))</f>
        <v>6173274.4299999997</v>
      </c>
    </row>
    <row r="20" spans="1:6">
      <c r="A20" s="28" t="s">
        <v>31</v>
      </c>
      <c r="B20" s="29"/>
      <c r="C20" s="30"/>
      <c r="D20" s="31"/>
      <c r="E20" s="31"/>
      <c r="F20" s="32"/>
    </row>
    <row r="21" spans="1:6">
      <c r="A21" s="33" t="s">
        <v>32</v>
      </c>
      <c r="B21" s="34" t="s">
        <v>29</v>
      </c>
      <c r="C21" s="35" t="s">
        <v>33</v>
      </c>
      <c r="D21" s="36">
        <v>4671200</v>
      </c>
      <c r="E21" s="36">
        <f>E22+E33+E42+E46+E63+E71</f>
        <v>4012552.49</v>
      </c>
      <c r="F21" s="37">
        <f t="shared" ref="F21:F84" si="0">IF(OR(D21="-",IF(E21="-",0,E21)&gt;=IF(D21="-",0,D21)),"-",IF(D21="-",0,D21)-IF(E21="-",0,E21))</f>
        <v>658647.50999999978</v>
      </c>
    </row>
    <row r="22" spans="1:6">
      <c r="A22" s="33" t="s">
        <v>34</v>
      </c>
      <c r="B22" s="34" t="s">
        <v>29</v>
      </c>
      <c r="C22" s="35" t="s">
        <v>35</v>
      </c>
      <c r="D22" s="36">
        <v>783000</v>
      </c>
      <c r="E22" s="36">
        <f>E23</f>
        <v>711497.46</v>
      </c>
      <c r="F22" s="37">
        <f t="shared" si="0"/>
        <v>71502.540000000037</v>
      </c>
    </row>
    <row r="23" spans="1:6">
      <c r="A23" s="33" t="s">
        <v>410</v>
      </c>
      <c r="B23" s="34" t="s">
        <v>29</v>
      </c>
      <c r="C23" s="35" t="s">
        <v>411</v>
      </c>
      <c r="D23" s="36">
        <v>783000</v>
      </c>
      <c r="E23" s="36">
        <f>E24+E28</f>
        <v>711497.46</v>
      </c>
      <c r="F23" s="37">
        <f t="shared" si="0"/>
        <v>71502.540000000037</v>
      </c>
    </row>
    <row r="24" spans="1:6" ht="67.5">
      <c r="A24" s="38" t="s">
        <v>37</v>
      </c>
      <c r="B24" s="34" t="s">
        <v>29</v>
      </c>
      <c r="C24" s="35" t="s">
        <v>412</v>
      </c>
      <c r="D24" s="36">
        <v>781900</v>
      </c>
      <c r="E24" s="36">
        <f>E25+E26+E27</f>
        <v>695024.07</v>
      </c>
      <c r="F24" s="37">
        <f t="shared" si="0"/>
        <v>86875.930000000051</v>
      </c>
    </row>
    <row r="25" spans="1:6" ht="90">
      <c r="A25" s="38" t="s">
        <v>38</v>
      </c>
      <c r="B25" s="34" t="s">
        <v>29</v>
      </c>
      <c r="C25" s="35" t="s">
        <v>413</v>
      </c>
      <c r="D25" s="36" t="s">
        <v>36</v>
      </c>
      <c r="E25" s="36">
        <v>682813.63</v>
      </c>
      <c r="F25" s="37" t="str">
        <f t="shared" si="0"/>
        <v>-</v>
      </c>
    </row>
    <row r="26" spans="1:6" ht="67.5">
      <c r="A26" s="38" t="s">
        <v>39</v>
      </c>
      <c r="B26" s="34" t="s">
        <v>29</v>
      </c>
      <c r="C26" s="35" t="s">
        <v>414</v>
      </c>
      <c r="D26" s="36" t="s">
        <v>36</v>
      </c>
      <c r="E26" s="36">
        <v>8747.74</v>
      </c>
      <c r="F26" s="37" t="str">
        <f t="shared" si="0"/>
        <v>-</v>
      </c>
    </row>
    <row r="27" spans="1:6" ht="90">
      <c r="A27" s="38" t="s">
        <v>40</v>
      </c>
      <c r="B27" s="34" t="s">
        <v>29</v>
      </c>
      <c r="C27" s="35" t="s">
        <v>415</v>
      </c>
      <c r="D27" s="36" t="s">
        <v>36</v>
      </c>
      <c r="E27" s="36">
        <v>3462.7</v>
      </c>
      <c r="F27" s="37" t="str">
        <f t="shared" si="0"/>
        <v>-</v>
      </c>
    </row>
    <row r="28" spans="1:6" ht="33.75">
      <c r="A28" s="33" t="s">
        <v>41</v>
      </c>
      <c r="B28" s="34" t="s">
        <v>29</v>
      </c>
      <c r="C28" s="35" t="s">
        <v>416</v>
      </c>
      <c r="D28" s="36">
        <v>1100</v>
      </c>
      <c r="E28" s="36">
        <f>E29+E30+E31</f>
        <v>16473.39</v>
      </c>
      <c r="F28" s="37" t="str">
        <f t="shared" si="0"/>
        <v>-</v>
      </c>
    </row>
    <row r="29" spans="1:6" ht="67.5">
      <c r="A29" s="33" t="s">
        <v>42</v>
      </c>
      <c r="B29" s="34" t="s">
        <v>29</v>
      </c>
      <c r="C29" s="35" t="s">
        <v>417</v>
      </c>
      <c r="D29" s="36" t="s">
        <v>36</v>
      </c>
      <c r="E29" s="36">
        <v>14025.89</v>
      </c>
      <c r="F29" s="37" t="str">
        <f t="shared" si="0"/>
        <v>-</v>
      </c>
    </row>
    <row r="30" spans="1:6" ht="45">
      <c r="A30" s="33" t="s">
        <v>43</v>
      </c>
      <c r="B30" s="34" t="s">
        <v>29</v>
      </c>
      <c r="C30" s="35" t="s">
        <v>418</v>
      </c>
      <c r="D30" s="36" t="s">
        <v>36</v>
      </c>
      <c r="E30" s="36">
        <v>1187.3</v>
      </c>
      <c r="F30" s="37" t="str">
        <f t="shared" si="0"/>
        <v>-</v>
      </c>
    </row>
    <row r="31" spans="1:6" ht="67.5">
      <c r="A31" s="33" t="s">
        <v>514</v>
      </c>
      <c r="B31" s="34" t="s">
        <v>29</v>
      </c>
      <c r="C31" s="35" t="s">
        <v>539</v>
      </c>
      <c r="D31" s="36" t="s">
        <v>36</v>
      </c>
      <c r="E31" s="36">
        <v>1260.2</v>
      </c>
      <c r="F31" s="37" t="str">
        <f t="shared" si="0"/>
        <v>-</v>
      </c>
    </row>
    <row r="32" spans="1:6" ht="33.75">
      <c r="A32" s="33" t="s">
        <v>44</v>
      </c>
      <c r="B32" s="34" t="s">
        <v>29</v>
      </c>
      <c r="C32" s="35" t="s">
        <v>419</v>
      </c>
      <c r="D32" s="36">
        <v>845700</v>
      </c>
      <c r="E32" s="36">
        <f>E33</f>
        <v>975988.90999999992</v>
      </c>
      <c r="F32" s="37" t="str">
        <f t="shared" si="0"/>
        <v>-</v>
      </c>
    </row>
    <row r="33" spans="1:6" ht="22.5">
      <c r="A33" s="33" t="s">
        <v>45</v>
      </c>
      <c r="B33" s="34" t="s">
        <v>29</v>
      </c>
      <c r="C33" s="35" t="s">
        <v>420</v>
      </c>
      <c r="D33" s="36">
        <v>845700</v>
      </c>
      <c r="E33" s="36">
        <f>E34+E36+E38+E40</f>
        <v>975988.90999999992</v>
      </c>
      <c r="F33" s="37" t="str">
        <f t="shared" si="0"/>
        <v>-</v>
      </c>
    </row>
    <row r="34" spans="1:6" ht="67.5">
      <c r="A34" s="33" t="s">
        <v>46</v>
      </c>
      <c r="B34" s="34" t="s">
        <v>29</v>
      </c>
      <c r="C34" s="35" t="s">
        <v>421</v>
      </c>
      <c r="D34" s="36">
        <v>382400</v>
      </c>
      <c r="E34" s="36">
        <f>E35</f>
        <v>489270.09</v>
      </c>
      <c r="F34" s="37" t="str">
        <f t="shared" si="0"/>
        <v>-</v>
      </c>
    </row>
    <row r="35" spans="1:6" ht="101.25">
      <c r="A35" s="38" t="s">
        <v>47</v>
      </c>
      <c r="B35" s="34" t="s">
        <v>29</v>
      </c>
      <c r="C35" s="35" t="s">
        <v>422</v>
      </c>
      <c r="D35" s="36">
        <v>382400</v>
      </c>
      <c r="E35" s="36">
        <v>489270.09</v>
      </c>
      <c r="F35" s="37" t="str">
        <f t="shared" si="0"/>
        <v>-</v>
      </c>
    </row>
    <row r="36" spans="1:6" ht="78.75">
      <c r="A36" s="38" t="s">
        <v>48</v>
      </c>
      <c r="B36" s="34" t="s">
        <v>29</v>
      </c>
      <c r="C36" s="35" t="s">
        <v>423</v>
      </c>
      <c r="D36" s="36">
        <v>2100</v>
      </c>
      <c r="E36" s="36">
        <f>E37</f>
        <v>2642.86</v>
      </c>
      <c r="F36" s="37" t="str">
        <f t="shared" si="0"/>
        <v>-</v>
      </c>
    </row>
    <row r="37" spans="1:6" ht="112.5">
      <c r="A37" s="38" t="s">
        <v>49</v>
      </c>
      <c r="B37" s="34" t="s">
        <v>29</v>
      </c>
      <c r="C37" s="35" t="s">
        <v>461</v>
      </c>
      <c r="D37" s="36">
        <v>2100</v>
      </c>
      <c r="E37" s="36">
        <v>2642.86</v>
      </c>
      <c r="F37" s="37" t="str">
        <f t="shared" si="0"/>
        <v>-</v>
      </c>
    </row>
    <row r="38" spans="1:6" ht="67.5">
      <c r="A38" s="33" t="s">
        <v>50</v>
      </c>
      <c r="B38" s="34" t="s">
        <v>29</v>
      </c>
      <c r="C38" s="35" t="s">
        <v>424</v>
      </c>
      <c r="D38" s="36">
        <v>509200</v>
      </c>
      <c r="E38" s="36">
        <f>E39</f>
        <v>540209.47</v>
      </c>
      <c r="F38" s="37" t="str">
        <f t="shared" si="0"/>
        <v>-</v>
      </c>
    </row>
    <row r="39" spans="1:6" ht="101.25">
      <c r="A39" s="38" t="s">
        <v>51</v>
      </c>
      <c r="B39" s="34" t="s">
        <v>29</v>
      </c>
      <c r="C39" s="35" t="s">
        <v>425</v>
      </c>
      <c r="D39" s="36">
        <v>509200</v>
      </c>
      <c r="E39" s="36">
        <v>540209.47</v>
      </c>
      <c r="F39" s="37" t="str">
        <f t="shared" si="0"/>
        <v>-</v>
      </c>
    </row>
    <row r="40" spans="1:6" ht="67.5">
      <c r="A40" s="33" t="s">
        <v>52</v>
      </c>
      <c r="B40" s="34" t="s">
        <v>29</v>
      </c>
      <c r="C40" s="35" t="s">
        <v>426</v>
      </c>
      <c r="D40" s="36">
        <v>-48000</v>
      </c>
      <c r="E40" s="36">
        <f>E41</f>
        <v>-56133.51</v>
      </c>
      <c r="F40" s="37">
        <f t="shared" si="0"/>
        <v>8133.510000000002</v>
      </c>
    </row>
    <row r="41" spans="1:6" ht="101.25">
      <c r="A41" s="38" t="s">
        <v>53</v>
      </c>
      <c r="B41" s="34" t="s">
        <v>29</v>
      </c>
      <c r="C41" s="35" t="s">
        <v>427</v>
      </c>
      <c r="D41" s="36">
        <v>-48000</v>
      </c>
      <c r="E41" s="36">
        <v>-56133.51</v>
      </c>
      <c r="F41" s="37">
        <f t="shared" si="0"/>
        <v>8133.510000000002</v>
      </c>
    </row>
    <row r="42" spans="1:6">
      <c r="A42" s="33" t="s">
        <v>515</v>
      </c>
      <c r="B42" s="34" t="s">
        <v>29</v>
      </c>
      <c r="C42" s="35" t="s">
        <v>540</v>
      </c>
      <c r="D42" s="36" t="s">
        <v>36</v>
      </c>
      <c r="E42" s="36">
        <v>150</v>
      </c>
      <c r="F42" s="37" t="str">
        <f t="shared" si="0"/>
        <v>-</v>
      </c>
    </row>
    <row r="43" spans="1:6">
      <c r="A43" s="33" t="s">
        <v>516</v>
      </c>
      <c r="B43" s="34" t="s">
        <v>29</v>
      </c>
      <c r="C43" s="35" t="s">
        <v>541</v>
      </c>
      <c r="D43" s="36" t="s">
        <v>36</v>
      </c>
      <c r="E43" s="36">
        <v>150</v>
      </c>
      <c r="F43" s="37" t="str">
        <f t="shared" si="0"/>
        <v>-</v>
      </c>
    </row>
    <row r="44" spans="1:6">
      <c r="A44" s="33" t="s">
        <v>516</v>
      </c>
      <c r="B44" s="34" t="s">
        <v>29</v>
      </c>
      <c r="C44" s="35" t="s">
        <v>517</v>
      </c>
      <c r="D44" s="36" t="s">
        <v>36</v>
      </c>
      <c r="E44" s="36">
        <v>150</v>
      </c>
      <c r="F44" s="37" t="str">
        <f t="shared" si="0"/>
        <v>-</v>
      </c>
    </row>
    <row r="45" spans="1:6" ht="33.75">
      <c r="A45" s="33" t="s">
        <v>518</v>
      </c>
      <c r="B45" s="34" t="s">
        <v>29</v>
      </c>
      <c r="C45" s="35" t="s">
        <v>542</v>
      </c>
      <c r="D45" s="36" t="s">
        <v>36</v>
      </c>
      <c r="E45" s="36">
        <v>150</v>
      </c>
      <c r="F45" s="37" t="str">
        <f t="shared" si="0"/>
        <v>-</v>
      </c>
    </row>
    <row r="46" spans="1:6">
      <c r="A46" s="33" t="s">
        <v>54</v>
      </c>
      <c r="B46" s="34" t="s">
        <v>29</v>
      </c>
      <c r="C46" s="35" t="s">
        <v>428</v>
      </c>
      <c r="D46" s="36">
        <f>D47+D51+D58</f>
        <v>2737000</v>
      </c>
      <c r="E46" s="36">
        <f>E47+E51+E58</f>
        <v>2020907.96</v>
      </c>
      <c r="F46" s="37">
        <f t="shared" si="0"/>
        <v>716092.04</v>
      </c>
    </row>
    <row r="47" spans="1:6">
      <c r="A47" s="33" t="s">
        <v>55</v>
      </c>
      <c r="B47" s="34" t="s">
        <v>29</v>
      </c>
      <c r="C47" s="35" t="s">
        <v>429</v>
      </c>
      <c r="D47" s="36">
        <v>173800</v>
      </c>
      <c r="E47" s="36">
        <f>E48</f>
        <v>98644.85</v>
      </c>
      <c r="F47" s="37">
        <f t="shared" si="0"/>
        <v>75155.149999999994</v>
      </c>
    </row>
    <row r="48" spans="1:6" ht="33.75">
      <c r="A48" s="33" t="s">
        <v>56</v>
      </c>
      <c r="B48" s="34" t="s">
        <v>29</v>
      </c>
      <c r="C48" s="35" t="s">
        <v>430</v>
      </c>
      <c r="D48" s="36">
        <v>173800</v>
      </c>
      <c r="E48" s="36">
        <f>E49+E50</f>
        <v>98644.85</v>
      </c>
      <c r="F48" s="37">
        <f t="shared" si="0"/>
        <v>75155.149999999994</v>
      </c>
    </row>
    <row r="49" spans="1:6" ht="67.5">
      <c r="A49" s="33" t="s">
        <v>57</v>
      </c>
      <c r="B49" s="34" t="s">
        <v>29</v>
      </c>
      <c r="C49" s="35" t="s">
        <v>431</v>
      </c>
      <c r="D49" s="36" t="s">
        <v>36</v>
      </c>
      <c r="E49" s="36">
        <v>95939.11</v>
      </c>
      <c r="F49" s="37" t="str">
        <f t="shared" si="0"/>
        <v>-</v>
      </c>
    </row>
    <row r="50" spans="1:6" ht="45">
      <c r="A50" s="33" t="s">
        <v>58</v>
      </c>
      <c r="B50" s="34" t="s">
        <v>29</v>
      </c>
      <c r="C50" s="35" t="s">
        <v>432</v>
      </c>
      <c r="D50" s="36" t="s">
        <v>36</v>
      </c>
      <c r="E50" s="36">
        <v>2705.74</v>
      </c>
      <c r="F50" s="37" t="str">
        <f t="shared" si="0"/>
        <v>-</v>
      </c>
    </row>
    <row r="51" spans="1:6">
      <c r="A51" s="33" t="s">
        <v>59</v>
      </c>
      <c r="B51" s="34" t="s">
        <v>29</v>
      </c>
      <c r="C51" s="35" t="s">
        <v>433</v>
      </c>
      <c r="D51" s="36">
        <v>894000</v>
      </c>
      <c r="E51" s="36">
        <f>E52+E55</f>
        <v>874639.3</v>
      </c>
      <c r="F51" s="37">
        <f t="shared" si="0"/>
        <v>19360.699999999953</v>
      </c>
    </row>
    <row r="52" spans="1:6">
      <c r="A52" s="33" t="s">
        <v>60</v>
      </c>
      <c r="B52" s="34" t="s">
        <v>29</v>
      </c>
      <c r="C52" s="35" t="s">
        <v>434</v>
      </c>
      <c r="D52" s="36">
        <v>23000</v>
      </c>
      <c r="E52" s="36">
        <v>17650.66</v>
      </c>
      <c r="F52" s="37">
        <f t="shared" si="0"/>
        <v>5349.34</v>
      </c>
    </row>
    <row r="53" spans="1:6" ht="45">
      <c r="A53" s="33" t="s">
        <v>61</v>
      </c>
      <c r="B53" s="34" t="s">
        <v>29</v>
      </c>
      <c r="C53" s="35" t="s">
        <v>435</v>
      </c>
      <c r="D53" s="36" t="s">
        <v>36</v>
      </c>
      <c r="E53" s="36">
        <v>17416</v>
      </c>
      <c r="F53" s="37" t="str">
        <f t="shared" si="0"/>
        <v>-</v>
      </c>
    </row>
    <row r="54" spans="1:6" ht="22.5">
      <c r="A54" s="33" t="s">
        <v>62</v>
      </c>
      <c r="B54" s="34" t="s">
        <v>29</v>
      </c>
      <c r="C54" s="35" t="s">
        <v>436</v>
      </c>
      <c r="D54" s="36" t="s">
        <v>36</v>
      </c>
      <c r="E54" s="36">
        <v>234.66</v>
      </c>
      <c r="F54" s="37" t="str">
        <f t="shared" si="0"/>
        <v>-</v>
      </c>
    </row>
    <row r="55" spans="1:6">
      <c r="A55" s="33" t="s">
        <v>63</v>
      </c>
      <c r="B55" s="34" t="s">
        <v>29</v>
      </c>
      <c r="C55" s="35" t="s">
        <v>437</v>
      </c>
      <c r="D55" s="36">
        <v>871000</v>
      </c>
      <c r="E55" s="36">
        <f>E56+E57</f>
        <v>856988.64</v>
      </c>
      <c r="F55" s="37">
        <f t="shared" si="0"/>
        <v>14011.359999999986</v>
      </c>
    </row>
    <row r="56" spans="1:6" ht="45">
      <c r="A56" s="33" t="s">
        <v>64</v>
      </c>
      <c r="B56" s="34" t="s">
        <v>29</v>
      </c>
      <c r="C56" s="35" t="s">
        <v>439</v>
      </c>
      <c r="D56" s="36" t="s">
        <v>36</v>
      </c>
      <c r="E56" s="36">
        <v>842914.13</v>
      </c>
      <c r="F56" s="37" t="str">
        <f t="shared" si="0"/>
        <v>-</v>
      </c>
    </row>
    <row r="57" spans="1:6" ht="22.5">
      <c r="A57" s="33" t="s">
        <v>65</v>
      </c>
      <c r="B57" s="34" t="s">
        <v>29</v>
      </c>
      <c r="C57" s="35" t="s">
        <v>438</v>
      </c>
      <c r="D57" s="36" t="s">
        <v>36</v>
      </c>
      <c r="E57" s="36">
        <v>14074.51</v>
      </c>
      <c r="F57" s="37" t="str">
        <f t="shared" si="0"/>
        <v>-</v>
      </c>
    </row>
    <row r="58" spans="1:6">
      <c r="A58" s="33" t="s">
        <v>66</v>
      </c>
      <c r="B58" s="34" t="s">
        <v>29</v>
      </c>
      <c r="C58" s="35" t="s">
        <v>440</v>
      </c>
      <c r="D58" s="36">
        <f>D59+D62</f>
        <v>1669200</v>
      </c>
      <c r="E58" s="36">
        <f>E59+E61</f>
        <v>1047623.8099999999</v>
      </c>
      <c r="F58" s="37">
        <f t="shared" si="0"/>
        <v>621576.19000000006</v>
      </c>
    </row>
    <row r="59" spans="1:6">
      <c r="A59" s="33" t="s">
        <v>67</v>
      </c>
      <c r="B59" s="34" t="s">
        <v>29</v>
      </c>
      <c r="C59" s="35" t="s">
        <v>441</v>
      </c>
      <c r="D59" s="36">
        <v>454000</v>
      </c>
      <c r="E59" s="36">
        <f>E60</f>
        <v>403856.12</v>
      </c>
      <c r="F59" s="37">
        <f t="shared" si="0"/>
        <v>50143.880000000005</v>
      </c>
    </row>
    <row r="60" spans="1:6" ht="33.75">
      <c r="A60" s="33" t="s">
        <v>68</v>
      </c>
      <c r="B60" s="34" t="s">
        <v>29</v>
      </c>
      <c r="C60" s="35" t="s">
        <v>442</v>
      </c>
      <c r="D60" s="36">
        <v>454000</v>
      </c>
      <c r="E60" s="36">
        <v>403856.12</v>
      </c>
      <c r="F60" s="37">
        <f t="shared" si="0"/>
        <v>50143.880000000005</v>
      </c>
    </row>
    <row r="61" spans="1:6">
      <c r="A61" s="33" t="s">
        <v>69</v>
      </c>
      <c r="B61" s="34" t="s">
        <v>29</v>
      </c>
      <c r="C61" s="35" t="s">
        <v>443</v>
      </c>
      <c r="D61" s="36">
        <f>D62</f>
        <v>1215200</v>
      </c>
      <c r="E61" s="36">
        <f>E62</f>
        <v>643767.68999999994</v>
      </c>
      <c r="F61" s="37">
        <f t="shared" si="0"/>
        <v>571432.31000000006</v>
      </c>
    </row>
    <row r="62" spans="1:6" ht="33.75">
      <c r="A62" s="33" t="s">
        <v>70</v>
      </c>
      <c r="B62" s="34" t="s">
        <v>29</v>
      </c>
      <c r="C62" s="35" t="s">
        <v>444</v>
      </c>
      <c r="D62" s="36">
        <v>1215200</v>
      </c>
      <c r="E62" s="36">
        <v>643767.68999999994</v>
      </c>
      <c r="F62" s="37">
        <f t="shared" si="0"/>
        <v>571432.31000000006</v>
      </c>
    </row>
    <row r="63" spans="1:6" ht="33.75">
      <c r="A63" s="33" t="s">
        <v>71</v>
      </c>
      <c r="B63" s="34" t="s">
        <v>29</v>
      </c>
      <c r="C63" s="35" t="s">
        <v>72</v>
      </c>
      <c r="D63" s="36">
        <v>305500</v>
      </c>
      <c r="E63" s="36">
        <f>E64</f>
        <v>298869.14</v>
      </c>
      <c r="F63" s="37">
        <f t="shared" si="0"/>
        <v>6630.859999999986</v>
      </c>
    </row>
    <row r="64" spans="1:6" ht="78.75">
      <c r="A64" s="38" t="s">
        <v>73</v>
      </c>
      <c r="B64" s="34" t="s">
        <v>29</v>
      </c>
      <c r="C64" s="35" t="s">
        <v>74</v>
      </c>
      <c r="D64" s="36">
        <v>305500</v>
      </c>
      <c r="E64" s="36">
        <f>E65+E67+E69</f>
        <v>298869.14</v>
      </c>
      <c r="F64" s="37">
        <f t="shared" si="0"/>
        <v>6630.859999999986</v>
      </c>
    </row>
    <row r="65" spans="1:6" ht="56.25">
      <c r="A65" s="33" t="s">
        <v>75</v>
      </c>
      <c r="B65" s="34" t="s">
        <v>29</v>
      </c>
      <c r="C65" s="35" t="s">
        <v>458</v>
      </c>
      <c r="D65" s="36">
        <v>242500</v>
      </c>
      <c r="E65" s="36">
        <v>191021.37</v>
      </c>
      <c r="F65" s="37">
        <f t="shared" si="0"/>
        <v>51478.630000000005</v>
      </c>
    </row>
    <row r="66" spans="1:6" ht="67.5">
      <c r="A66" s="38" t="s">
        <v>76</v>
      </c>
      <c r="B66" s="34" t="s">
        <v>29</v>
      </c>
      <c r="C66" s="35" t="s">
        <v>457</v>
      </c>
      <c r="D66" s="36">
        <v>242500</v>
      </c>
      <c r="E66" s="36">
        <v>191021.37</v>
      </c>
      <c r="F66" s="37">
        <f t="shared" si="0"/>
        <v>51478.630000000005</v>
      </c>
    </row>
    <row r="67" spans="1:6" ht="33.75">
      <c r="A67" s="33" t="s">
        <v>77</v>
      </c>
      <c r="B67" s="34" t="s">
        <v>29</v>
      </c>
      <c r="C67" s="35" t="s">
        <v>456</v>
      </c>
      <c r="D67" s="36">
        <v>63000</v>
      </c>
      <c r="E67" s="36">
        <v>58067.77</v>
      </c>
      <c r="F67" s="37">
        <f t="shared" si="0"/>
        <v>4932.2300000000032</v>
      </c>
    </row>
    <row r="68" spans="1:6" ht="33.75">
      <c r="A68" s="33" t="s">
        <v>78</v>
      </c>
      <c r="B68" s="34" t="s">
        <v>29</v>
      </c>
      <c r="C68" s="35" t="s">
        <v>455</v>
      </c>
      <c r="D68" s="36">
        <v>63000</v>
      </c>
      <c r="E68" s="36">
        <v>58067.77</v>
      </c>
      <c r="F68" s="37">
        <f t="shared" si="0"/>
        <v>4932.2300000000032</v>
      </c>
    </row>
    <row r="69" spans="1:6" ht="67.5">
      <c r="A69" s="38" t="s">
        <v>519</v>
      </c>
      <c r="B69" s="34" t="s">
        <v>29</v>
      </c>
      <c r="C69" s="35" t="s">
        <v>538</v>
      </c>
      <c r="D69" s="36" t="s">
        <v>36</v>
      </c>
      <c r="E69" s="36">
        <v>49780</v>
      </c>
      <c r="F69" s="37" t="str">
        <f t="shared" si="0"/>
        <v>-</v>
      </c>
    </row>
    <row r="70" spans="1:6" ht="90">
      <c r="A70" s="38" t="s">
        <v>520</v>
      </c>
      <c r="B70" s="34" t="s">
        <v>29</v>
      </c>
      <c r="C70" s="35" t="s">
        <v>537</v>
      </c>
      <c r="D70" s="36" t="s">
        <v>36</v>
      </c>
      <c r="E70" s="36">
        <v>49780</v>
      </c>
      <c r="F70" s="37" t="str">
        <f t="shared" si="0"/>
        <v>-</v>
      </c>
    </row>
    <row r="71" spans="1:6" ht="78.75">
      <c r="A71" s="38" t="s">
        <v>521</v>
      </c>
      <c r="B71" s="34" t="s">
        <v>29</v>
      </c>
      <c r="C71" s="35" t="s">
        <v>536</v>
      </c>
      <c r="D71" s="36" t="s">
        <v>36</v>
      </c>
      <c r="E71" s="36">
        <v>5139.0200000000004</v>
      </c>
      <c r="F71" s="37" t="str">
        <f t="shared" si="0"/>
        <v>-</v>
      </c>
    </row>
    <row r="72" spans="1:6">
      <c r="A72" s="33" t="s">
        <v>79</v>
      </c>
      <c r="B72" s="34" t="s">
        <v>29</v>
      </c>
      <c r="C72" s="35" t="s">
        <v>454</v>
      </c>
      <c r="D72" s="36">
        <f>D73</f>
        <v>40653900</v>
      </c>
      <c r="E72" s="36">
        <f>E73</f>
        <v>35139273.079999998</v>
      </c>
      <c r="F72" s="37">
        <f t="shared" si="0"/>
        <v>5514626.9200000018</v>
      </c>
    </row>
    <row r="73" spans="1:6" ht="33.75">
      <c r="A73" s="33" t="s">
        <v>80</v>
      </c>
      <c r="B73" s="34" t="s">
        <v>29</v>
      </c>
      <c r="C73" s="35" t="s">
        <v>453</v>
      </c>
      <c r="D73" s="36">
        <f>D74+D79+D82+D87</f>
        <v>40653900</v>
      </c>
      <c r="E73" s="36">
        <f>E74+E79+E82+E87</f>
        <v>35139273.079999998</v>
      </c>
      <c r="F73" s="37">
        <f t="shared" si="0"/>
        <v>5514626.9200000018</v>
      </c>
    </row>
    <row r="74" spans="1:6" ht="22.5">
      <c r="A74" s="33" t="s">
        <v>459</v>
      </c>
      <c r="B74" s="34" t="s">
        <v>29</v>
      </c>
      <c r="C74" s="35" t="s">
        <v>460</v>
      </c>
      <c r="D74" s="36">
        <v>5836900</v>
      </c>
      <c r="E74" s="36">
        <v>5836900</v>
      </c>
      <c r="F74" s="37" t="str">
        <f t="shared" si="0"/>
        <v>-</v>
      </c>
    </row>
    <row r="75" spans="1:6">
      <c r="A75" s="33" t="s">
        <v>522</v>
      </c>
      <c r="B75" s="34" t="s">
        <v>29</v>
      </c>
      <c r="C75" s="35" t="s">
        <v>535</v>
      </c>
      <c r="D75" s="36">
        <v>5588700</v>
      </c>
      <c r="E75" s="36">
        <v>5588700</v>
      </c>
      <c r="F75" s="37" t="str">
        <f t="shared" si="0"/>
        <v>-</v>
      </c>
    </row>
    <row r="76" spans="1:6" ht="22.5">
      <c r="A76" s="33" t="s">
        <v>523</v>
      </c>
      <c r="B76" s="34" t="s">
        <v>29</v>
      </c>
      <c r="C76" s="35" t="s">
        <v>534</v>
      </c>
      <c r="D76" s="36">
        <v>5588700</v>
      </c>
      <c r="E76" s="36">
        <v>5588700</v>
      </c>
      <c r="F76" s="37" t="str">
        <f t="shared" si="0"/>
        <v>-</v>
      </c>
    </row>
    <row r="77" spans="1:6" ht="22.5">
      <c r="A77" s="33" t="s">
        <v>524</v>
      </c>
      <c r="B77" s="34" t="s">
        <v>29</v>
      </c>
      <c r="C77" s="35" t="s">
        <v>533</v>
      </c>
      <c r="D77" s="36">
        <v>248200</v>
      </c>
      <c r="E77" s="36">
        <v>248200</v>
      </c>
      <c r="F77" s="37" t="str">
        <f t="shared" si="0"/>
        <v>-</v>
      </c>
    </row>
    <row r="78" spans="1:6" ht="22.5">
      <c r="A78" s="33" t="s">
        <v>525</v>
      </c>
      <c r="B78" s="34" t="s">
        <v>29</v>
      </c>
      <c r="C78" s="35" t="s">
        <v>532</v>
      </c>
      <c r="D78" s="36">
        <v>248200</v>
      </c>
      <c r="E78" s="36">
        <v>248200</v>
      </c>
      <c r="F78" s="37" t="str">
        <f t="shared" si="0"/>
        <v>-</v>
      </c>
    </row>
    <row r="79" spans="1:6" ht="22.5">
      <c r="A79" s="33" t="s">
        <v>526</v>
      </c>
      <c r="B79" s="34" t="s">
        <v>29</v>
      </c>
      <c r="C79" s="35" t="s">
        <v>531</v>
      </c>
      <c r="D79" s="36">
        <f>D80</f>
        <v>1016400</v>
      </c>
      <c r="E79" s="36">
        <v>1016367.38</v>
      </c>
      <c r="F79" s="37">
        <f t="shared" si="0"/>
        <v>32.619999999995343</v>
      </c>
    </row>
    <row r="80" spans="1:6">
      <c r="A80" s="33" t="s">
        <v>527</v>
      </c>
      <c r="B80" s="34" t="s">
        <v>29</v>
      </c>
      <c r="C80" s="35" t="s">
        <v>530</v>
      </c>
      <c r="D80" s="36">
        <f>D81</f>
        <v>1016400</v>
      </c>
      <c r="E80" s="36">
        <v>1016367.38</v>
      </c>
      <c r="F80" s="37">
        <f t="shared" si="0"/>
        <v>32.619999999995343</v>
      </c>
    </row>
    <row r="81" spans="1:6">
      <c r="A81" s="33" t="s">
        <v>528</v>
      </c>
      <c r="B81" s="34" t="s">
        <v>29</v>
      </c>
      <c r="C81" s="35" t="s">
        <v>529</v>
      </c>
      <c r="D81" s="36">
        <v>1016400</v>
      </c>
      <c r="E81" s="36">
        <v>1016367.38</v>
      </c>
      <c r="F81" s="37">
        <f t="shared" si="0"/>
        <v>32.619999999995343</v>
      </c>
    </row>
    <row r="82" spans="1:6" ht="22.5">
      <c r="A82" s="33" t="s">
        <v>81</v>
      </c>
      <c r="B82" s="34" t="s">
        <v>29</v>
      </c>
      <c r="C82" s="35" t="s">
        <v>452</v>
      </c>
      <c r="D82" s="36">
        <v>255600</v>
      </c>
      <c r="E82" s="36">
        <v>255600</v>
      </c>
      <c r="F82" s="37" t="str">
        <f t="shared" si="0"/>
        <v>-</v>
      </c>
    </row>
    <row r="83" spans="1:6" ht="33.75">
      <c r="A83" s="33" t="s">
        <v>82</v>
      </c>
      <c r="B83" s="34" t="s">
        <v>29</v>
      </c>
      <c r="C83" s="35" t="s">
        <v>451</v>
      </c>
      <c r="D83" s="36">
        <v>200</v>
      </c>
      <c r="E83" s="36">
        <v>200</v>
      </c>
      <c r="F83" s="37" t="str">
        <f t="shared" si="0"/>
        <v>-</v>
      </c>
    </row>
    <row r="84" spans="1:6" ht="33.75">
      <c r="A84" s="33" t="s">
        <v>83</v>
      </c>
      <c r="B84" s="34" t="s">
        <v>29</v>
      </c>
      <c r="C84" s="35" t="s">
        <v>450</v>
      </c>
      <c r="D84" s="36">
        <v>200</v>
      </c>
      <c r="E84" s="36">
        <v>200</v>
      </c>
      <c r="F84" s="37" t="str">
        <f t="shared" si="0"/>
        <v>-</v>
      </c>
    </row>
    <row r="85" spans="1:6" ht="33.75">
      <c r="A85" s="33" t="s">
        <v>84</v>
      </c>
      <c r="B85" s="34" t="s">
        <v>29</v>
      </c>
      <c r="C85" s="35" t="s">
        <v>449</v>
      </c>
      <c r="D85" s="36">
        <v>255400</v>
      </c>
      <c r="E85" s="36">
        <v>255400</v>
      </c>
      <c r="F85" s="37" t="str">
        <f t="shared" ref="F85:F89" si="1">IF(OR(D85="-",IF(E85="-",0,E85)&gt;=IF(D85="-",0,D85)),"-",IF(D85="-",0,D85)-IF(E85="-",0,E85))</f>
        <v>-</v>
      </c>
    </row>
    <row r="86" spans="1:6" ht="33.75">
      <c r="A86" s="33" t="s">
        <v>85</v>
      </c>
      <c r="B86" s="34" t="s">
        <v>29</v>
      </c>
      <c r="C86" s="35" t="s">
        <v>448</v>
      </c>
      <c r="D86" s="36">
        <v>255400</v>
      </c>
      <c r="E86" s="36">
        <v>255400</v>
      </c>
      <c r="F86" s="37" t="str">
        <f t="shared" si="1"/>
        <v>-</v>
      </c>
    </row>
    <row r="87" spans="1:6">
      <c r="A87" s="33" t="s">
        <v>86</v>
      </c>
      <c r="B87" s="34" t="s">
        <v>29</v>
      </c>
      <c r="C87" s="35" t="s">
        <v>447</v>
      </c>
      <c r="D87" s="36">
        <f>D88</f>
        <v>33545000</v>
      </c>
      <c r="E87" s="36">
        <v>28030405.699999999</v>
      </c>
      <c r="F87" s="37">
        <f t="shared" si="1"/>
        <v>5514594.3000000007</v>
      </c>
    </row>
    <row r="88" spans="1:6" ht="22.5">
      <c r="A88" s="33" t="s">
        <v>87</v>
      </c>
      <c r="B88" s="34" t="s">
        <v>29</v>
      </c>
      <c r="C88" s="35" t="s">
        <v>446</v>
      </c>
      <c r="D88" s="36">
        <f>D89</f>
        <v>33545000</v>
      </c>
      <c r="E88" s="36">
        <v>28030405.699999999</v>
      </c>
      <c r="F88" s="37">
        <f t="shared" si="1"/>
        <v>5514594.3000000007</v>
      </c>
    </row>
    <row r="89" spans="1:6" ht="23.25" thickBot="1">
      <c r="A89" s="33" t="s">
        <v>88</v>
      </c>
      <c r="B89" s="34" t="s">
        <v>29</v>
      </c>
      <c r="C89" s="35" t="s">
        <v>445</v>
      </c>
      <c r="D89" s="36">
        <v>33545000</v>
      </c>
      <c r="E89" s="36">
        <v>28030405.699999999</v>
      </c>
      <c r="F89" s="37">
        <f t="shared" si="1"/>
        <v>5514594.3000000007</v>
      </c>
    </row>
    <row r="90" spans="1:6" ht="12.75" customHeight="1">
      <c r="A90" s="39"/>
      <c r="B90" s="40"/>
      <c r="C90" s="40"/>
      <c r="D90" s="41"/>
      <c r="E90" s="41"/>
      <c r="F90" s="41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1 F29 F26:F27 F39">
    <cfRule type="cellIs" priority="2" stopIfTrue="1" operator="equal">
      <formula>0</formula>
    </cfRule>
  </conditionalFormatting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212"/>
  <sheetViews>
    <sheetView showGridLines="0" tabSelected="1" topLeftCell="A193" workbookViewId="0">
      <selection activeCell="E214" sqref="E21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style="103" customWidth="1"/>
    <col min="5" max="6" width="18.7109375" customWidth="1"/>
  </cols>
  <sheetData>
    <row r="2" spans="1:6" ht="15" customHeight="1">
      <c r="A2" s="140" t="s">
        <v>89</v>
      </c>
      <c r="B2" s="140"/>
      <c r="C2" s="140"/>
      <c r="D2" s="140"/>
      <c r="E2" s="1"/>
      <c r="F2" s="12" t="s">
        <v>90</v>
      </c>
    </row>
    <row r="3" spans="1:6" ht="13.5" customHeight="1">
      <c r="A3" s="5"/>
      <c r="B3" s="5"/>
      <c r="C3" s="42"/>
      <c r="D3" s="121"/>
      <c r="E3" s="8"/>
      <c r="F3" s="8"/>
    </row>
    <row r="4" spans="1:6" ht="10.15" customHeight="1">
      <c r="A4" s="147" t="s">
        <v>19</v>
      </c>
      <c r="B4" s="128" t="s">
        <v>20</v>
      </c>
      <c r="C4" s="145" t="s">
        <v>91</v>
      </c>
      <c r="D4" s="150" t="s">
        <v>22</v>
      </c>
      <c r="E4" s="153" t="s">
        <v>23</v>
      </c>
      <c r="F4" s="137" t="s">
        <v>24</v>
      </c>
    </row>
    <row r="5" spans="1:6" ht="5.45" customHeight="1">
      <c r="A5" s="148"/>
      <c r="B5" s="129"/>
      <c r="C5" s="146"/>
      <c r="D5" s="151"/>
      <c r="E5" s="154"/>
      <c r="F5" s="138"/>
    </row>
    <row r="6" spans="1:6" ht="9.6" customHeight="1">
      <c r="A6" s="148"/>
      <c r="B6" s="129"/>
      <c r="C6" s="146"/>
      <c r="D6" s="151"/>
      <c r="E6" s="154"/>
      <c r="F6" s="138"/>
    </row>
    <row r="7" spans="1:6" ht="6" customHeight="1">
      <c r="A7" s="148"/>
      <c r="B7" s="129"/>
      <c r="C7" s="146"/>
      <c r="D7" s="151"/>
      <c r="E7" s="154"/>
      <c r="F7" s="138"/>
    </row>
    <row r="8" spans="1:6" ht="6.6" customHeight="1">
      <c r="A8" s="148"/>
      <c r="B8" s="129"/>
      <c r="C8" s="146"/>
      <c r="D8" s="151"/>
      <c r="E8" s="154"/>
      <c r="F8" s="138"/>
    </row>
    <row r="9" spans="1:6" ht="10.9" customHeight="1">
      <c r="A9" s="148"/>
      <c r="B9" s="129"/>
      <c r="C9" s="146"/>
      <c r="D9" s="151"/>
      <c r="E9" s="154"/>
      <c r="F9" s="138"/>
    </row>
    <row r="10" spans="1:6" ht="4.1500000000000004" hidden="1" customHeight="1">
      <c r="A10" s="148"/>
      <c r="B10" s="129"/>
      <c r="C10" s="43"/>
      <c r="D10" s="151"/>
      <c r="E10" s="44"/>
      <c r="F10" s="45"/>
    </row>
    <row r="11" spans="1:6" ht="13.15" hidden="1" customHeight="1">
      <c r="A11" s="149"/>
      <c r="B11" s="130"/>
      <c r="C11" s="46"/>
      <c r="D11" s="152"/>
      <c r="E11" s="47"/>
      <c r="F11" s="48"/>
    </row>
    <row r="12" spans="1:6" ht="13.5" customHeight="1" thickBot="1">
      <c r="A12" s="17">
        <v>1</v>
      </c>
      <c r="B12" s="18">
        <v>2</v>
      </c>
      <c r="C12" s="19">
        <v>3</v>
      </c>
      <c r="D12" s="122" t="s">
        <v>25</v>
      </c>
      <c r="E12" s="49" t="s">
        <v>26</v>
      </c>
      <c r="F12" s="22" t="s">
        <v>27</v>
      </c>
    </row>
    <row r="13" spans="1:6" ht="21.4" customHeight="1">
      <c r="A13" s="76" t="s">
        <v>92</v>
      </c>
      <c r="B13" s="78" t="s">
        <v>93</v>
      </c>
      <c r="C13" s="79" t="s">
        <v>94</v>
      </c>
      <c r="D13" s="101">
        <f>D15</f>
        <v>45742583</v>
      </c>
      <c r="E13" s="80">
        <f>E15</f>
        <v>38047724.549999997</v>
      </c>
      <c r="F13" s="81">
        <f>IF(OR(D13="-",IF(E13="-",0,E13)&gt;=IF(D13="-",0,D13)),"-",IF(D13="-",0,D13)-IF(E13="-",0,E13))</f>
        <v>7694858.450000003</v>
      </c>
    </row>
    <row r="14" spans="1:6">
      <c r="A14" s="82" t="s">
        <v>31</v>
      </c>
      <c r="B14" s="50"/>
      <c r="C14" s="51"/>
      <c r="D14" s="123"/>
      <c r="E14" s="52"/>
      <c r="F14" s="53"/>
    </row>
    <row r="15" spans="1:6" ht="28.5" customHeight="1">
      <c r="A15" s="76" t="s">
        <v>13</v>
      </c>
      <c r="B15" s="78" t="s">
        <v>93</v>
      </c>
      <c r="C15" s="79" t="s">
        <v>95</v>
      </c>
      <c r="D15" s="101">
        <f>D16+D68+D80+D92+D112+D180+D196+D204</f>
        <v>45742583</v>
      </c>
      <c r="E15" s="101">
        <f>E16+E68+E80+E92+E112+E180+E196+E204</f>
        <v>38047724.549999997</v>
      </c>
      <c r="F15" s="81">
        <f t="shared" ref="F15:F40" si="0">IF(OR(D15="-",IF(E15="-",0,E15)&gt;=IF(D15="-",0,D15)),"-",IF(D15="-",0,D15)-IF(E15="-",0,E15))</f>
        <v>7694858.450000003</v>
      </c>
    </row>
    <row r="16" spans="1:6" ht="21.4" customHeight="1">
      <c r="A16" s="76" t="s">
        <v>96</v>
      </c>
      <c r="B16" s="78" t="s">
        <v>93</v>
      </c>
      <c r="C16" s="79" t="s">
        <v>97</v>
      </c>
      <c r="D16" s="101">
        <f>D17+D43+D37</f>
        <v>6888600</v>
      </c>
      <c r="E16" s="80">
        <f>E17+E43</f>
        <v>6629899.6900000004</v>
      </c>
      <c r="F16" s="81">
        <f t="shared" si="0"/>
        <v>258700.30999999959</v>
      </c>
    </row>
    <row r="17" spans="1:6" ht="51" customHeight="1">
      <c r="A17" s="83" t="s">
        <v>98</v>
      </c>
      <c r="B17" s="84" t="s">
        <v>93</v>
      </c>
      <c r="C17" s="85" t="s">
        <v>99</v>
      </c>
      <c r="D17" s="102">
        <f>D18+D31</f>
        <v>6605700</v>
      </c>
      <c r="E17" s="86">
        <f>E18</f>
        <v>6389847.8700000001</v>
      </c>
      <c r="F17" s="87">
        <f t="shared" si="0"/>
        <v>215852.12999999989</v>
      </c>
    </row>
    <row r="18" spans="1:6" ht="36.950000000000003" customHeight="1">
      <c r="A18" s="83" t="s">
        <v>100</v>
      </c>
      <c r="B18" s="84" t="s">
        <v>93</v>
      </c>
      <c r="C18" s="85" t="s">
        <v>101</v>
      </c>
      <c r="D18" s="102">
        <f>D19</f>
        <v>6605500</v>
      </c>
      <c r="E18" s="86">
        <f>E19</f>
        <v>6389847.8700000001</v>
      </c>
      <c r="F18" s="87">
        <f t="shared" si="0"/>
        <v>215652.12999999989</v>
      </c>
    </row>
    <row r="19" spans="1:6" ht="36.950000000000003" customHeight="1">
      <c r="A19" s="83" t="s">
        <v>102</v>
      </c>
      <c r="B19" s="84" t="s">
        <v>93</v>
      </c>
      <c r="C19" s="85" t="s">
        <v>103</v>
      </c>
      <c r="D19" s="102">
        <f>D20+D26</f>
        <v>6605500</v>
      </c>
      <c r="E19" s="86">
        <f>E20+E28+E31</f>
        <v>6389847.8700000001</v>
      </c>
      <c r="F19" s="87">
        <f t="shared" si="0"/>
        <v>215652.12999999989</v>
      </c>
    </row>
    <row r="20" spans="1:6" ht="89.25" customHeight="1">
      <c r="A20" s="88" t="s">
        <v>104</v>
      </c>
      <c r="B20" s="84" t="s">
        <v>93</v>
      </c>
      <c r="C20" s="85" t="s">
        <v>105</v>
      </c>
      <c r="D20" s="102">
        <f>FIO</f>
        <v>5657500</v>
      </c>
      <c r="E20" s="86">
        <f>E21</f>
        <v>5512279.25</v>
      </c>
      <c r="F20" s="87">
        <f t="shared" si="0"/>
        <v>145220.75</v>
      </c>
    </row>
    <row r="21" spans="1:6" ht="73.900000000000006" customHeight="1">
      <c r="A21" s="83" t="s">
        <v>106</v>
      </c>
      <c r="B21" s="84" t="s">
        <v>93</v>
      </c>
      <c r="C21" s="85" t="s">
        <v>107</v>
      </c>
      <c r="D21" s="102">
        <f>D22</f>
        <v>5657500</v>
      </c>
      <c r="E21" s="86">
        <f>E22</f>
        <v>5512279.25</v>
      </c>
      <c r="F21" s="87">
        <f t="shared" si="0"/>
        <v>145220.75</v>
      </c>
    </row>
    <row r="22" spans="1:6" ht="24.6" customHeight="1">
      <c r="A22" s="83" t="s">
        <v>108</v>
      </c>
      <c r="B22" s="84" t="s">
        <v>93</v>
      </c>
      <c r="C22" s="85" t="s">
        <v>109</v>
      </c>
      <c r="D22" s="102">
        <f>D23+D24+D25</f>
        <v>5657500</v>
      </c>
      <c r="E22" s="86">
        <f>E23+E24+E25</f>
        <v>5512279.25</v>
      </c>
      <c r="F22" s="87">
        <f t="shared" si="0"/>
        <v>145220.75</v>
      </c>
    </row>
    <row r="23" spans="1:6" ht="24.6" customHeight="1">
      <c r="A23" s="83" t="s">
        <v>110</v>
      </c>
      <c r="B23" s="84" t="s">
        <v>93</v>
      </c>
      <c r="C23" s="85" t="s">
        <v>111</v>
      </c>
      <c r="D23" s="102">
        <v>4161600</v>
      </c>
      <c r="E23" s="86">
        <v>4016485.36</v>
      </c>
      <c r="F23" s="87">
        <f t="shared" si="0"/>
        <v>145114.64000000013</v>
      </c>
    </row>
    <row r="24" spans="1:6" ht="36.950000000000003" customHeight="1">
      <c r="A24" s="83" t="s">
        <v>112</v>
      </c>
      <c r="B24" s="84" t="s">
        <v>93</v>
      </c>
      <c r="C24" s="85" t="s">
        <v>113</v>
      </c>
      <c r="D24" s="102">
        <v>303700</v>
      </c>
      <c r="E24" s="86">
        <v>303688.8</v>
      </c>
      <c r="F24" s="87">
        <f t="shared" si="0"/>
        <v>11.200000000011642</v>
      </c>
    </row>
    <row r="25" spans="1:6" ht="49.15" customHeight="1">
      <c r="A25" s="83" t="s">
        <v>114</v>
      </c>
      <c r="B25" s="84" t="s">
        <v>93</v>
      </c>
      <c r="C25" s="85" t="s">
        <v>115</v>
      </c>
      <c r="D25" s="102">
        <v>1192200</v>
      </c>
      <c r="E25" s="86">
        <v>1192105.0900000001</v>
      </c>
      <c r="F25" s="87">
        <f t="shared" si="0"/>
        <v>94.909999999916181</v>
      </c>
    </row>
    <row r="26" spans="1:6" ht="98.45" customHeight="1">
      <c r="A26" s="88" t="s">
        <v>116</v>
      </c>
      <c r="B26" s="84" t="s">
        <v>93</v>
      </c>
      <c r="C26" s="85" t="s">
        <v>117</v>
      </c>
      <c r="D26" s="102">
        <f>D27</f>
        <v>948000</v>
      </c>
      <c r="E26" s="86">
        <f>E27</f>
        <v>877368.62</v>
      </c>
      <c r="F26" s="87">
        <f t="shared" si="0"/>
        <v>70631.38</v>
      </c>
    </row>
    <row r="27" spans="1:6" ht="36.950000000000003" customHeight="1">
      <c r="A27" s="83" t="s">
        <v>118</v>
      </c>
      <c r="B27" s="84" t="s">
        <v>93</v>
      </c>
      <c r="C27" s="85" t="s">
        <v>119</v>
      </c>
      <c r="D27" s="102">
        <f>D28</f>
        <v>948000</v>
      </c>
      <c r="E27" s="86">
        <f>E28</f>
        <v>877368.62</v>
      </c>
      <c r="F27" s="87">
        <f t="shared" si="0"/>
        <v>70631.38</v>
      </c>
    </row>
    <row r="28" spans="1:6" ht="36.950000000000003" customHeight="1">
      <c r="A28" s="83" t="s">
        <v>120</v>
      </c>
      <c r="B28" s="84" t="s">
        <v>93</v>
      </c>
      <c r="C28" s="85" t="s">
        <v>121</v>
      </c>
      <c r="D28" s="102">
        <f>D29+D30</f>
        <v>948000</v>
      </c>
      <c r="E28" s="86">
        <f>E29+E30</f>
        <v>877368.62</v>
      </c>
      <c r="F28" s="87">
        <f t="shared" si="0"/>
        <v>70631.38</v>
      </c>
    </row>
    <row r="29" spans="1:6" ht="22.5" customHeight="1">
      <c r="A29" s="83" t="s">
        <v>472</v>
      </c>
      <c r="B29" s="84" t="s">
        <v>93</v>
      </c>
      <c r="C29" s="85" t="s">
        <v>122</v>
      </c>
      <c r="D29" s="102">
        <v>658100</v>
      </c>
      <c r="E29" s="86">
        <v>623346.44999999995</v>
      </c>
      <c r="F29" s="87">
        <f t="shared" si="0"/>
        <v>34753.550000000047</v>
      </c>
    </row>
    <row r="30" spans="1:6">
      <c r="A30" s="83" t="s">
        <v>123</v>
      </c>
      <c r="B30" s="84" t="s">
        <v>93</v>
      </c>
      <c r="C30" s="85" t="s">
        <v>124</v>
      </c>
      <c r="D30" s="102">
        <v>289900</v>
      </c>
      <c r="E30" s="86">
        <v>254022.17</v>
      </c>
      <c r="F30" s="87">
        <f t="shared" si="0"/>
        <v>35877.829999999987</v>
      </c>
    </row>
    <row r="31" spans="1:6" ht="36.950000000000003" customHeight="1">
      <c r="A31" s="83" t="s">
        <v>125</v>
      </c>
      <c r="B31" s="84" t="s">
        <v>93</v>
      </c>
      <c r="C31" s="85" t="s">
        <v>126</v>
      </c>
      <c r="D31" s="102">
        <v>200</v>
      </c>
      <c r="E31" s="86">
        <v>200</v>
      </c>
      <c r="F31" s="87" t="str">
        <f t="shared" si="0"/>
        <v>-</v>
      </c>
    </row>
    <row r="32" spans="1:6">
      <c r="A32" s="83" t="s">
        <v>127</v>
      </c>
      <c r="B32" s="84" t="s">
        <v>93</v>
      </c>
      <c r="C32" s="85" t="s">
        <v>128</v>
      </c>
      <c r="D32" s="102">
        <v>200</v>
      </c>
      <c r="E32" s="86">
        <v>200</v>
      </c>
      <c r="F32" s="87" t="str">
        <f t="shared" si="0"/>
        <v>-</v>
      </c>
    </row>
    <row r="33" spans="1:6" ht="115.5" customHeight="1">
      <c r="A33" s="88" t="s">
        <v>129</v>
      </c>
      <c r="B33" s="84" t="s">
        <v>93</v>
      </c>
      <c r="C33" s="85" t="s">
        <v>130</v>
      </c>
      <c r="D33" s="102">
        <v>200</v>
      </c>
      <c r="E33" s="86">
        <v>200</v>
      </c>
      <c r="F33" s="87" t="str">
        <f t="shared" si="0"/>
        <v>-</v>
      </c>
    </row>
    <row r="34" spans="1:6" ht="36.950000000000003" customHeight="1">
      <c r="A34" s="83" t="s">
        <v>118</v>
      </c>
      <c r="B34" s="84" t="s">
        <v>93</v>
      </c>
      <c r="C34" s="85" t="s">
        <v>131</v>
      </c>
      <c r="D34" s="102">
        <v>200</v>
      </c>
      <c r="E34" s="86">
        <v>200</v>
      </c>
      <c r="F34" s="87" t="str">
        <f t="shared" si="0"/>
        <v>-</v>
      </c>
    </row>
    <row r="35" spans="1:6" ht="36.950000000000003" customHeight="1">
      <c r="A35" s="83" t="s">
        <v>120</v>
      </c>
      <c r="B35" s="84" t="s">
        <v>93</v>
      </c>
      <c r="C35" s="85" t="s">
        <v>132</v>
      </c>
      <c r="D35" s="102">
        <v>200</v>
      </c>
      <c r="E35" s="86">
        <v>200</v>
      </c>
      <c r="F35" s="87" t="str">
        <f t="shared" si="0"/>
        <v>-</v>
      </c>
    </row>
    <row r="36" spans="1:6" ht="36.950000000000003" customHeight="1">
      <c r="A36" s="83" t="s">
        <v>472</v>
      </c>
      <c r="B36" s="84" t="s">
        <v>93</v>
      </c>
      <c r="C36" s="85" t="s">
        <v>133</v>
      </c>
      <c r="D36" s="102">
        <v>200</v>
      </c>
      <c r="E36" s="86">
        <v>200</v>
      </c>
      <c r="F36" s="87" t="str">
        <f t="shared" si="0"/>
        <v>-</v>
      </c>
    </row>
    <row r="37" spans="1:6">
      <c r="A37" s="83" t="s">
        <v>135</v>
      </c>
      <c r="B37" s="84" t="s">
        <v>93</v>
      </c>
      <c r="C37" s="85" t="s">
        <v>136</v>
      </c>
      <c r="D37" s="102">
        <f>D38</f>
        <v>42500</v>
      </c>
      <c r="E37" s="86" t="s">
        <v>36</v>
      </c>
      <c r="F37" s="87">
        <f t="shared" si="0"/>
        <v>42500</v>
      </c>
    </row>
    <row r="38" spans="1:6" ht="36.950000000000003" customHeight="1">
      <c r="A38" s="83" t="s">
        <v>125</v>
      </c>
      <c r="B38" s="84" t="s">
        <v>93</v>
      </c>
      <c r="C38" s="85" t="s">
        <v>137</v>
      </c>
      <c r="D38" s="102">
        <f>D39</f>
        <v>42500</v>
      </c>
      <c r="E38" s="86" t="s">
        <v>36</v>
      </c>
      <c r="F38" s="87">
        <f t="shared" si="0"/>
        <v>42500</v>
      </c>
    </row>
    <row r="39" spans="1:6" ht="24.6" customHeight="1">
      <c r="A39" s="83" t="s">
        <v>138</v>
      </c>
      <c r="B39" s="84" t="s">
        <v>93</v>
      </c>
      <c r="C39" s="85" t="s">
        <v>139</v>
      </c>
      <c r="D39" s="102">
        <f>D40</f>
        <v>42500</v>
      </c>
      <c r="E39" s="86" t="s">
        <v>36</v>
      </c>
      <c r="F39" s="87">
        <f t="shared" si="0"/>
        <v>42500</v>
      </c>
    </row>
    <row r="40" spans="1:6" ht="73.900000000000006" customHeight="1">
      <c r="A40" s="83" t="s">
        <v>140</v>
      </c>
      <c r="B40" s="84" t="s">
        <v>93</v>
      </c>
      <c r="C40" s="85" t="s">
        <v>141</v>
      </c>
      <c r="D40" s="102">
        <f>D41</f>
        <v>42500</v>
      </c>
      <c r="E40" s="86" t="s">
        <v>36</v>
      </c>
      <c r="F40" s="87">
        <f t="shared" si="0"/>
        <v>42500</v>
      </c>
    </row>
    <row r="41" spans="1:6">
      <c r="A41" s="83" t="s">
        <v>134</v>
      </c>
      <c r="B41" s="84" t="s">
        <v>93</v>
      </c>
      <c r="C41" s="85" t="s">
        <v>142</v>
      </c>
      <c r="D41" s="102">
        <f>D42</f>
        <v>42500</v>
      </c>
      <c r="E41" s="86" t="s">
        <v>36</v>
      </c>
      <c r="F41" s="87">
        <f t="shared" ref="F41:F72" si="1">IF(OR(D41="-",IF(E41="-",0,E41)&gt;=IF(D41="-",0,D41)),"-",IF(D41="-",0,D41)-IF(E41="-",0,E41))</f>
        <v>42500</v>
      </c>
    </row>
    <row r="42" spans="1:6">
      <c r="A42" s="83" t="s">
        <v>143</v>
      </c>
      <c r="B42" s="84" t="s">
        <v>93</v>
      </c>
      <c r="C42" s="85" t="s">
        <v>144</v>
      </c>
      <c r="D42" s="102">
        <v>42500</v>
      </c>
      <c r="E42" s="86" t="s">
        <v>36</v>
      </c>
      <c r="F42" s="87">
        <f t="shared" si="1"/>
        <v>42500</v>
      </c>
    </row>
    <row r="43" spans="1:6">
      <c r="A43" s="83" t="s">
        <v>145</v>
      </c>
      <c r="B43" s="84" t="s">
        <v>93</v>
      </c>
      <c r="C43" s="85" t="s">
        <v>146</v>
      </c>
      <c r="D43" s="102">
        <f>D44+D56+D62</f>
        <v>240400</v>
      </c>
      <c r="E43" s="86">
        <f>E44+E56+E62</f>
        <v>240051.82</v>
      </c>
      <c r="F43" s="87">
        <f t="shared" si="1"/>
        <v>348.17999999999302</v>
      </c>
    </row>
    <row r="44" spans="1:6" ht="36.950000000000003" customHeight="1">
      <c r="A44" s="83" t="s">
        <v>100</v>
      </c>
      <c r="B44" s="84" t="s">
        <v>93</v>
      </c>
      <c r="C44" s="85" t="s">
        <v>147</v>
      </c>
      <c r="D44" s="102">
        <f>D45</f>
        <v>76400</v>
      </c>
      <c r="E44" s="86">
        <f>E45</f>
        <v>76373.38</v>
      </c>
      <c r="F44" s="87">
        <f t="shared" si="1"/>
        <v>26.619999999995343</v>
      </c>
    </row>
    <row r="45" spans="1:6" ht="36.950000000000003" customHeight="1">
      <c r="A45" s="83" t="s">
        <v>102</v>
      </c>
      <c r="B45" s="84" t="s">
        <v>93</v>
      </c>
      <c r="C45" s="85" t="s">
        <v>148</v>
      </c>
      <c r="D45" s="102">
        <f>D46+D50</f>
        <v>76400</v>
      </c>
      <c r="E45" s="86">
        <f>E46+E50</f>
        <v>76373.38</v>
      </c>
      <c r="F45" s="87">
        <f t="shared" si="1"/>
        <v>26.619999999995343</v>
      </c>
    </row>
    <row r="46" spans="1:6" ht="98.45" customHeight="1">
      <c r="A46" s="88" t="s">
        <v>149</v>
      </c>
      <c r="B46" s="84" t="s">
        <v>93</v>
      </c>
      <c r="C46" s="85" t="s">
        <v>150</v>
      </c>
      <c r="D46" s="102">
        <v>20000</v>
      </c>
      <c r="E46" s="86">
        <v>20000</v>
      </c>
      <c r="F46" s="87" t="str">
        <f t="shared" si="1"/>
        <v>-</v>
      </c>
    </row>
    <row r="47" spans="1:6">
      <c r="A47" s="83" t="s">
        <v>134</v>
      </c>
      <c r="B47" s="84" t="s">
        <v>93</v>
      </c>
      <c r="C47" s="85" t="s">
        <v>151</v>
      </c>
      <c r="D47" s="102">
        <v>20000</v>
      </c>
      <c r="E47" s="86">
        <v>20000</v>
      </c>
      <c r="F47" s="87" t="str">
        <f t="shared" si="1"/>
        <v>-</v>
      </c>
    </row>
    <row r="48" spans="1:6">
      <c r="A48" s="83" t="s">
        <v>152</v>
      </c>
      <c r="B48" s="84" t="s">
        <v>93</v>
      </c>
      <c r="C48" s="85" t="s">
        <v>153</v>
      </c>
      <c r="D48" s="102">
        <v>20000</v>
      </c>
      <c r="E48" s="86">
        <v>20000</v>
      </c>
      <c r="F48" s="87" t="str">
        <f t="shared" si="1"/>
        <v>-</v>
      </c>
    </row>
    <row r="49" spans="1:6">
      <c r="A49" s="83" t="s">
        <v>154</v>
      </c>
      <c r="B49" s="84" t="s">
        <v>93</v>
      </c>
      <c r="C49" s="85" t="s">
        <v>155</v>
      </c>
      <c r="D49" s="102">
        <v>20000</v>
      </c>
      <c r="E49" s="86">
        <v>20000</v>
      </c>
      <c r="F49" s="87" t="str">
        <f t="shared" si="1"/>
        <v>-</v>
      </c>
    </row>
    <row r="50" spans="1:6" ht="73.900000000000006" customHeight="1">
      <c r="A50" s="83" t="s">
        <v>156</v>
      </c>
      <c r="B50" s="84" t="s">
        <v>93</v>
      </c>
      <c r="C50" s="85" t="s">
        <v>157</v>
      </c>
      <c r="D50" s="102">
        <f>D51</f>
        <v>56400</v>
      </c>
      <c r="E50" s="86">
        <f>E51</f>
        <v>56373.38</v>
      </c>
      <c r="F50" s="87">
        <f t="shared" si="1"/>
        <v>26.620000000002619</v>
      </c>
    </row>
    <row r="51" spans="1:6">
      <c r="A51" s="83" t="s">
        <v>134</v>
      </c>
      <c r="B51" s="84" t="s">
        <v>93</v>
      </c>
      <c r="C51" s="85" t="s">
        <v>158</v>
      </c>
      <c r="D51" s="102">
        <f>D52</f>
        <v>56400</v>
      </c>
      <c r="E51" s="86">
        <f>E52</f>
        <v>56373.38</v>
      </c>
      <c r="F51" s="87">
        <f t="shared" si="1"/>
        <v>26.620000000002619</v>
      </c>
    </row>
    <row r="52" spans="1:6">
      <c r="A52" s="83" t="s">
        <v>152</v>
      </c>
      <c r="B52" s="84" t="s">
        <v>93</v>
      </c>
      <c r="C52" s="85" t="s">
        <v>159</v>
      </c>
      <c r="D52" s="102">
        <f>D53+D54+D55</f>
        <v>56400</v>
      </c>
      <c r="E52" s="86">
        <f>E53+E54+E55</f>
        <v>56373.38</v>
      </c>
      <c r="F52" s="87">
        <f t="shared" si="1"/>
        <v>26.620000000002619</v>
      </c>
    </row>
    <row r="53" spans="1:6" ht="24.6" customHeight="1">
      <c r="A53" s="83" t="s">
        <v>160</v>
      </c>
      <c r="B53" s="84" t="s">
        <v>93</v>
      </c>
      <c r="C53" s="85" t="s">
        <v>161</v>
      </c>
      <c r="D53" s="102">
        <v>24500</v>
      </c>
      <c r="E53" s="86">
        <v>24500</v>
      </c>
      <c r="F53" s="87" t="str">
        <f t="shared" si="1"/>
        <v>-</v>
      </c>
    </row>
    <row r="54" spans="1:6">
      <c r="A54" s="83" t="s">
        <v>162</v>
      </c>
      <c r="B54" s="84" t="s">
        <v>93</v>
      </c>
      <c r="C54" s="85" t="s">
        <v>163</v>
      </c>
      <c r="D54" s="102">
        <v>20200</v>
      </c>
      <c r="E54" s="86">
        <v>20185</v>
      </c>
      <c r="F54" s="87">
        <f t="shared" si="1"/>
        <v>15</v>
      </c>
    </row>
    <row r="55" spans="1:6">
      <c r="A55" s="83" t="s">
        <v>154</v>
      </c>
      <c r="B55" s="84" t="s">
        <v>93</v>
      </c>
      <c r="C55" s="85" t="s">
        <v>164</v>
      </c>
      <c r="D55" s="102">
        <v>11700</v>
      </c>
      <c r="E55" s="86">
        <v>11688.38</v>
      </c>
      <c r="F55" s="87">
        <f t="shared" si="1"/>
        <v>11.6200000000008</v>
      </c>
    </row>
    <row r="56" spans="1:6" ht="36.950000000000003" customHeight="1">
      <c r="A56" s="83" t="s">
        <v>165</v>
      </c>
      <c r="B56" s="84" t="s">
        <v>93</v>
      </c>
      <c r="C56" s="85" t="s">
        <v>166</v>
      </c>
      <c r="D56" s="102">
        <f t="shared" ref="D56:E60" si="2">D57</f>
        <v>41500</v>
      </c>
      <c r="E56" s="86">
        <f t="shared" si="2"/>
        <v>41277</v>
      </c>
      <c r="F56" s="87">
        <f t="shared" si="1"/>
        <v>223</v>
      </c>
    </row>
    <row r="57" spans="1:6" ht="49.15" customHeight="1" thickBot="1">
      <c r="A57" s="83" t="s">
        <v>167</v>
      </c>
      <c r="B57" s="84" t="s">
        <v>93</v>
      </c>
      <c r="C57" s="85" t="s">
        <v>168</v>
      </c>
      <c r="D57" s="102">
        <f t="shared" si="2"/>
        <v>41500</v>
      </c>
      <c r="E57" s="86">
        <f t="shared" si="2"/>
        <v>41277</v>
      </c>
      <c r="F57" s="87">
        <f t="shared" si="1"/>
        <v>223</v>
      </c>
    </row>
    <row r="58" spans="1:6" ht="131.25" customHeight="1" thickBot="1">
      <c r="A58" s="89" t="s">
        <v>480</v>
      </c>
      <c r="B58" s="90" t="s">
        <v>93</v>
      </c>
      <c r="C58" s="85" t="s">
        <v>169</v>
      </c>
      <c r="D58" s="102">
        <f t="shared" si="2"/>
        <v>41500</v>
      </c>
      <c r="E58" s="86">
        <f t="shared" si="2"/>
        <v>41277</v>
      </c>
      <c r="F58" s="87">
        <f t="shared" si="1"/>
        <v>223</v>
      </c>
    </row>
    <row r="59" spans="1:6" ht="36.950000000000003" customHeight="1">
      <c r="A59" s="83" t="s">
        <v>118</v>
      </c>
      <c r="B59" s="84" t="s">
        <v>93</v>
      </c>
      <c r="C59" s="85" t="s">
        <v>170</v>
      </c>
      <c r="D59" s="102">
        <f t="shared" si="2"/>
        <v>41500</v>
      </c>
      <c r="E59" s="86">
        <f t="shared" si="2"/>
        <v>41277</v>
      </c>
      <c r="F59" s="87">
        <f t="shared" si="1"/>
        <v>223</v>
      </c>
    </row>
    <row r="60" spans="1:6" ht="36.950000000000003" customHeight="1">
      <c r="A60" s="83" t="s">
        <v>120</v>
      </c>
      <c r="B60" s="84" t="s">
        <v>93</v>
      </c>
      <c r="C60" s="85" t="s">
        <v>171</v>
      </c>
      <c r="D60" s="102">
        <f t="shared" si="2"/>
        <v>41500</v>
      </c>
      <c r="E60" s="86">
        <f t="shared" si="2"/>
        <v>41277</v>
      </c>
      <c r="F60" s="87">
        <f t="shared" si="1"/>
        <v>223</v>
      </c>
    </row>
    <row r="61" spans="1:6" ht="36.950000000000003" customHeight="1">
      <c r="A61" s="83" t="s">
        <v>472</v>
      </c>
      <c r="B61" s="84" t="s">
        <v>93</v>
      </c>
      <c r="C61" s="85" t="s">
        <v>172</v>
      </c>
      <c r="D61" s="102">
        <v>41500</v>
      </c>
      <c r="E61" s="86">
        <v>41277</v>
      </c>
      <c r="F61" s="87">
        <f t="shared" si="1"/>
        <v>223</v>
      </c>
    </row>
    <row r="62" spans="1:6" ht="36.950000000000003" customHeight="1">
      <c r="A62" s="83" t="s">
        <v>125</v>
      </c>
      <c r="B62" s="84" t="s">
        <v>93</v>
      </c>
      <c r="C62" s="85" t="s">
        <v>173</v>
      </c>
      <c r="D62" s="102">
        <f t="shared" ref="D62:E66" si="3">D63</f>
        <v>122500</v>
      </c>
      <c r="E62" s="86">
        <f t="shared" si="3"/>
        <v>122401.44</v>
      </c>
      <c r="F62" s="87">
        <f t="shared" si="1"/>
        <v>98.559999999997672</v>
      </c>
    </row>
    <row r="63" spans="1:6">
      <c r="A63" s="83" t="s">
        <v>127</v>
      </c>
      <c r="B63" s="84" t="s">
        <v>93</v>
      </c>
      <c r="C63" s="85" t="s">
        <v>174</v>
      </c>
      <c r="D63" s="102">
        <f t="shared" si="3"/>
        <v>122500</v>
      </c>
      <c r="E63" s="86">
        <f t="shared" si="3"/>
        <v>122401.44</v>
      </c>
      <c r="F63" s="87">
        <f t="shared" si="1"/>
        <v>98.559999999997672</v>
      </c>
    </row>
    <row r="64" spans="1:6" ht="98.45" customHeight="1">
      <c r="A64" s="83" t="s">
        <v>175</v>
      </c>
      <c r="B64" s="84" t="s">
        <v>93</v>
      </c>
      <c r="C64" s="85" t="s">
        <v>176</v>
      </c>
      <c r="D64" s="102">
        <f t="shared" si="3"/>
        <v>122500</v>
      </c>
      <c r="E64" s="86">
        <f t="shared" si="3"/>
        <v>122401.44</v>
      </c>
      <c r="F64" s="87">
        <f t="shared" si="1"/>
        <v>98.559999999997672</v>
      </c>
    </row>
    <row r="65" spans="1:6">
      <c r="A65" s="83" t="s">
        <v>134</v>
      </c>
      <c r="B65" s="84" t="s">
        <v>93</v>
      </c>
      <c r="C65" s="85" t="s">
        <v>177</v>
      </c>
      <c r="D65" s="102">
        <f t="shared" si="3"/>
        <v>122500</v>
      </c>
      <c r="E65" s="86">
        <f t="shared" si="3"/>
        <v>122401.44</v>
      </c>
      <c r="F65" s="87">
        <f t="shared" si="1"/>
        <v>98.559999999997672</v>
      </c>
    </row>
    <row r="66" spans="1:6">
      <c r="A66" s="83" t="s">
        <v>178</v>
      </c>
      <c r="B66" s="84" t="s">
        <v>93</v>
      </c>
      <c r="C66" s="85" t="s">
        <v>179</v>
      </c>
      <c r="D66" s="102">
        <f t="shared" si="3"/>
        <v>122500</v>
      </c>
      <c r="E66" s="86">
        <f t="shared" si="3"/>
        <v>122401.44</v>
      </c>
      <c r="F66" s="87">
        <f t="shared" si="1"/>
        <v>98.559999999997672</v>
      </c>
    </row>
    <row r="67" spans="1:6" ht="36.950000000000003" customHeight="1">
      <c r="A67" s="83" t="s">
        <v>180</v>
      </c>
      <c r="B67" s="84" t="s">
        <v>93</v>
      </c>
      <c r="C67" s="85" t="s">
        <v>181</v>
      </c>
      <c r="D67" s="102">
        <v>122500</v>
      </c>
      <c r="E67" s="86">
        <v>122401.44</v>
      </c>
      <c r="F67" s="87">
        <f t="shared" si="1"/>
        <v>98.559999999997672</v>
      </c>
    </row>
    <row r="68" spans="1:6" ht="21.4" customHeight="1">
      <c r="A68" s="76" t="s">
        <v>182</v>
      </c>
      <c r="B68" s="78" t="s">
        <v>93</v>
      </c>
      <c r="C68" s="79" t="s">
        <v>183</v>
      </c>
      <c r="D68" s="101">
        <f>D69</f>
        <v>255400</v>
      </c>
      <c r="E68" s="80">
        <f t="shared" ref="E68:E73" si="4">E69</f>
        <v>255400</v>
      </c>
      <c r="F68" s="81" t="str">
        <f t="shared" si="1"/>
        <v>-</v>
      </c>
    </row>
    <row r="69" spans="1:6" ht="24.6" customHeight="1">
      <c r="A69" s="83" t="s">
        <v>184</v>
      </c>
      <c r="B69" s="84" t="s">
        <v>93</v>
      </c>
      <c r="C69" s="85" t="s">
        <v>185</v>
      </c>
      <c r="D69" s="102">
        <f>D70</f>
        <v>255400</v>
      </c>
      <c r="E69" s="86">
        <f t="shared" si="4"/>
        <v>255400</v>
      </c>
      <c r="F69" s="87" t="str">
        <f t="shared" si="1"/>
        <v>-</v>
      </c>
    </row>
    <row r="70" spans="1:6" ht="36.950000000000003" customHeight="1">
      <c r="A70" s="83" t="s">
        <v>125</v>
      </c>
      <c r="B70" s="84" t="s">
        <v>93</v>
      </c>
      <c r="C70" s="85" t="s">
        <v>186</v>
      </c>
      <c r="D70" s="102">
        <f>D71</f>
        <v>255400</v>
      </c>
      <c r="E70" s="86">
        <f t="shared" si="4"/>
        <v>255400</v>
      </c>
      <c r="F70" s="87" t="str">
        <f t="shared" si="1"/>
        <v>-</v>
      </c>
    </row>
    <row r="71" spans="1:6">
      <c r="A71" s="83" t="s">
        <v>127</v>
      </c>
      <c r="B71" s="84" t="s">
        <v>93</v>
      </c>
      <c r="C71" s="85" t="s">
        <v>187</v>
      </c>
      <c r="D71" s="102">
        <f>D72</f>
        <v>255400</v>
      </c>
      <c r="E71" s="86">
        <f t="shared" si="4"/>
        <v>255400</v>
      </c>
      <c r="F71" s="87" t="str">
        <f t="shared" si="1"/>
        <v>-</v>
      </c>
    </row>
    <row r="72" spans="1:6" ht="69.75" customHeight="1">
      <c r="A72" s="83" t="s">
        <v>188</v>
      </c>
      <c r="B72" s="84" t="s">
        <v>93</v>
      </c>
      <c r="C72" s="85" t="s">
        <v>189</v>
      </c>
      <c r="D72" s="102">
        <f>D73+D77</f>
        <v>255400</v>
      </c>
      <c r="E72" s="86">
        <f>E73+E77</f>
        <v>255400</v>
      </c>
      <c r="F72" s="87" t="str">
        <f t="shared" si="1"/>
        <v>-</v>
      </c>
    </row>
    <row r="73" spans="1:6" ht="69" customHeight="1">
      <c r="A73" s="83" t="s">
        <v>106</v>
      </c>
      <c r="B73" s="84" t="s">
        <v>93</v>
      </c>
      <c r="C73" s="85" t="s">
        <v>190</v>
      </c>
      <c r="D73" s="102">
        <f>D74</f>
        <v>250400</v>
      </c>
      <c r="E73" s="86">
        <f t="shared" si="4"/>
        <v>250400</v>
      </c>
      <c r="F73" s="87" t="str">
        <f t="shared" ref="F73:F104" si="5">IF(OR(D73="-",IF(E73="-",0,E73)&gt;=IF(D73="-",0,D73)),"-",IF(D73="-",0,D73)-IF(E73="-",0,E73))</f>
        <v>-</v>
      </c>
    </row>
    <row r="74" spans="1:6" ht="24.6" customHeight="1">
      <c r="A74" s="83" t="s">
        <v>108</v>
      </c>
      <c r="B74" s="84" t="s">
        <v>93</v>
      </c>
      <c r="C74" s="85" t="s">
        <v>191</v>
      </c>
      <c r="D74" s="102">
        <f>D75+D76</f>
        <v>250400</v>
      </c>
      <c r="E74" s="86">
        <f>E75+E76</f>
        <v>250400</v>
      </c>
      <c r="F74" s="87" t="str">
        <f t="shared" si="5"/>
        <v>-</v>
      </c>
    </row>
    <row r="75" spans="1:6" ht="24.6" customHeight="1">
      <c r="A75" s="83" t="s">
        <v>110</v>
      </c>
      <c r="B75" s="84" t="s">
        <v>93</v>
      </c>
      <c r="C75" s="85" t="s">
        <v>192</v>
      </c>
      <c r="D75" s="102">
        <v>193939.81</v>
      </c>
      <c r="E75" s="86">
        <v>193939.81</v>
      </c>
      <c r="F75" s="87" t="str">
        <f t="shared" si="5"/>
        <v>-</v>
      </c>
    </row>
    <row r="76" spans="1:6" ht="49.15" customHeight="1">
      <c r="A76" s="83" t="s">
        <v>114</v>
      </c>
      <c r="B76" s="84" t="s">
        <v>93</v>
      </c>
      <c r="C76" s="85" t="s">
        <v>193</v>
      </c>
      <c r="D76" s="102">
        <v>56460.19</v>
      </c>
      <c r="E76" s="86">
        <v>56460.19</v>
      </c>
      <c r="F76" s="87" t="str">
        <f t="shared" si="5"/>
        <v>-</v>
      </c>
    </row>
    <row r="77" spans="1:6" ht="36.950000000000003" customHeight="1">
      <c r="A77" s="83" t="s">
        <v>118</v>
      </c>
      <c r="B77" s="84" t="s">
        <v>93</v>
      </c>
      <c r="C77" s="85" t="s">
        <v>194</v>
      </c>
      <c r="D77" s="102">
        <v>5000</v>
      </c>
      <c r="E77" s="86">
        <v>5000</v>
      </c>
      <c r="F77" s="87" t="str">
        <f t="shared" si="5"/>
        <v>-</v>
      </c>
    </row>
    <row r="78" spans="1:6" ht="36.950000000000003" customHeight="1">
      <c r="A78" s="83" t="s">
        <v>120</v>
      </c>
      <c r="B78" s="84" t="s">
        <v>93</v>
      </c>
      <c r="C78" s="85" t="s">
        <v>195</v>
      </c>
      <c r="D78" s="102">
        <v>5000</v>
      </c>
      <c r="E78" s="86">
        <v>5000</v>
      </c>
      <c r="F78" s="87" t="str">
        <f t="shared" si="5"/>
        <v>-</v>
      </c>
    </row>
    <row r="79" spans="1:6" ht="36.950000000000003" customHeight="1">
      <c r="A79" s="83" t="s">
        <v>473</v>
      </c>
      <c r="B79" s="84" t="s">
        <v>93</v>
      </c>
      <c r="C79" s="85" t="s">
        <v>196</v>
      </c>
      <c r="D79" s="102">
        <v>5000</v>
      </c>
      <c r="E79" s="86">
        <v>5000</v>
      </c>
      <c r="F79" s="87" t="str">
        <f t="shared" si="5"/>
        <v>-</v>
      </c>
    </row>
    <row r="80" spans="1:6" ht="24.6" customHeight="1">
      <c r="A80" s="76" t="s">
        <v>197</v>
      </c>
      <c r="B80" s="78" t="s">
        <v>93</v>
      </c>
      <c r="C80" s="79" t="s">
        <v>198</v>
      </c>
      <c r="D80" s="101">
        <f>D81</f>
        <v>216900</v>
      </c>
      <c r="E80" s="80">
        <f>E81</f>
        <v>216895</v>
      </c>
      <c r="F80" s="81">
        <f t="shared" si="5"/>
        <v>5</v>
      </c>
    </row>
    <row r="81" spans="1:6" ht="38.25">
      <c r="A81" s="91" t="s">
        <v>482</v>
      </c>
      <c r="B81" s="84" t="s">
        <v>93</v>
      </c>
      <c r="C81" s="85" t="s">
        <v>199</v>
      </c>
      <c r="D81" s="102">
        <f>D82</f>
        <v>216900</v>
      </c>
      <c r="E81" s="86">
        <f>E82</f>
        <v>216895</v>
      </c>
      <c r="F81" s="87">
        <f t="shared" si="5"/>
        <v>5</v>
      </c>
    </row>
    <row r="82" spans="1:6" ht="61.5" customHeight="1">
      <c r="A82" s="83" t="s">
        <v>200</v>
      </c>
      <c r="B82" s="84" t="s">
        <v>93</v>
      </c>
      <c r="C82" s="85" t="s">
        <v>201</v>
      </c>
      <c r="D82" s="102">
        <f>D83+D88</f>
        <v>216900</v>
      </c>
      <c r="E82" s="86">
        <f>E84+E88</f>
        <v>216895</v>
      </c>
      <c r="F82" s="87">
        <f t="shared" si="5"/>
        <v>5</v>
      </c>
    </row>
    <row r="83" spans="1:6">
      <c r="A83" s="83" t="s">
        <v>202</v>
      </c>
      <c r="B83" s="84" t="s">
        <v>93</v>
      </c>
      <c r="C83" s="85" t="s">
        <v>203</v>
      </c>
      <c r="D83" s="102">
        <f t="shared" ref="D83:E86" si="6">D84</f>
        <v>89300</v>
      </c>
      <c r="E83" s="86">
        <f t="shared" si="6"/>
        <v>89295</v>
      </c>
      <c r="F83" s="87">
        <f t="shared" si="5"/>
        <v>5</v>
      </c>
    </row>
    <row r="84" spans="1:6" ht="110.65" customHeight="1">
      <c r="A84" s="88" t="s">
        <v>204</v>
      </c>
      <c r="B84" s="84" t="s">
        <v>93</v>
      </c>
      <c r="C84" s="85" t="s">
        <v>205</v>
      </c>
      <c r="D84" s="102">
        <f t="shared" si="6"/>
        <v>89300</v>
      </c>
      <c r="E84" s="86">
        <f t="shared" si="6"/>
        <v>89295</v>
      </c>
      <c r="F84" s="87">
        <f t="shared" si="5"/>
        <v>5</v>
      </c>
    </row>
    <row r="85" spans="1:6" ht="36.950000000000003" customHeight="1">
      <c r="A85" s="83" t="s">
        <v>118</v>
      </c>
      <c r="B85" s="84" t="s">
        <v>93</v>
      </c>
      <c r="C85" s="85" t="s">
        <v>206</v>
      </c>
      <c r="D85" s="102">
        <f t="shared" si="6"/>
        <v>89300</v>
      </c>
      <c r="E85" s="86">
        <f t="shared" si="6"/>
        <v>89295</v>
      </c>
      <c r="F85" s="87">
        <f t="shared" si="5"/>
        <v>5</v>
      </c>
    </row>
    <row r="86" spans="1:6" ht="36.950000000000003" customHeight="1">
      <c r="A86" s="83" t="s">
        <v>120</v>
      </c>
      <c r="B86" s="84" t="s">
        <v>93</v>
      </c>
      <c r="C86" s="85" t="s">
        <v>207</v>
      </c>
      <c r="D86" s="102">
        <f t="shared" si="6"/>
        <v>89300</v>
      </c>
      <c r="E86" s="86">
        <f t="shared" si="6"/>
        <v>89295</v>
      </c>
      <c r="F86" s="87">
        <f t="shared" si="5"/>
        <v>5</v>
      </c>
    </row>
    <row r="87" spans="1:6" ht="36.950000000000003" customHeight="1">
      <c r="A87" s="83" t="s">
        <v>472</v>
      </c>
      <c r="B87" s="84" t="s">
        <v>93</v>
      </c>
      <c r="C87" s="85" t="s">
        <v>208</v>
      </c>
      <c r="D87" s="102">
        <v>89300</v>
      </c>
      <c r="E87" s="86">
        <v>89295</v>
      </c>
      <c r="F87" s="87">
        <f t="shared" si="5"/>
        <v>5</v>
      </c>
    </row>
    <row r="88" spans="1:6" ht="24.6" customHeight="1">
      <c r="A88" s="83" t="s">
        <v>209</v>
      </c>
      <c r="B88" s="84" t="s">
        <v>93</v>
      </c>
      <c r="C88" s="85" t="s">
        <v>210</v>
      </c>
      <c r="D88" s="102">
        <f t="shared" ref="D88:E90" si="7">D89</f>
        <v>127600</v>
      </c>
      <c r="E88" s="86">
        <f t="shared" si="7"/>
        <v>127600</v>
      </c>
      <c r="F88" s="87" t="str">
        <f t="shared" si="5"/>
        <v>-</v>
      </c>
    </row>
    <row r="89" spans="1:6" ht="175.5" customHeight="1">
      <c r="A89" s="88" t="s">
        <v>211</v>
      </c>
      <c r="B89" s="84" t="s">
        <v>93</v>
      </c>
      <c r="C89" s="85" t="s">
        <v>212</v>
      </c>
      <c r="D89" s="102">
        <f t="shared" si="7"/>
        <v>127600</v>
      </c>
      <c r="E89" s="86">
        <f t="shared" si="7"/>
        <v>127600</v>
      </c>
      <c r="F89" s="87" t="str">
        <f t="shared" si="5"/>
        <v>-</v>
      </c>
    </row>
    <row r="90" spans="1:6">
      <c r="A90" s="83" t="s">
        <v>213</v>
      </c>
      <c r="B90" s="84" t="s">
        <v>93</v>
      </c>
      <c r="C90" s="85" t="s">
        <v>214</v>
      </c>
      <c r="D90" s="102">
        <f t="shared" si="7"/>
        <v>127600</v>
      </c>
      <c r="E90" s="86">
        <f t="shared" si="7"/>
        <v>127600</v>
      </c>
      <c r="F90" s="87" t="str">
        <f t="shared" si="5"/>
        <v>-</v>
      </c>
    </row>
    <row r="91" spans="1:6">
      <c r="A91" s="83" t="s">
        <v>86</v>
      </c>
      <c r="B91" s="84" t="s">
        <v>93</v>
      </c>
      <c r="C91" s="85" t="s">
        <v>215</v>
      </c>
      <c r="D91" s="102">
        <v>127600</v>
      </c>
      <c r="E91" s="86">
        <v>127600</v>
      </c>
      <c r="F91" s="87" t="str">
        <f t="shared" si="5"/>
        <v>-</v>
      </c>
    </row>
    <row r="92" spans="1:6" ht="21.4" customHeight="1">
      <c r="A92" s="76" t="s">
        <v>216</v>
      </c>
      <c r="B92" s="78" t="s">
        <v>93</v>
      </c>
      <c r="C92" s="79" t="s">
        <v>217</v>
      </c>
      <c r="D92" s="101">
        <f>D93+D105</f>
        <v>2134200</v>
      </c>
      <c r="E92" s="80">
        <f>E93+E105</f>
        <v>619411</v>
      </c>
      <c r="F92" s="81">
        <f t="shared" si="5"/>
        <v>1514789</v>
      </c>
    </row>
    <row r="93" spans="1:6">
      <c r="A93" s="83" t="s">
        <v>218</v>
      </c>
      <c r="B93" s="84" t="s">
        <v>93</v>
      </c>
      <c r="C93" s="85" t="s">
        <v>219</v>
      </c>
      <c r="D93" s="102">
        <f>D94</f>
        <v>2124700</v>
      </c>
      <c r="E93" s="86">
        <f>E94</f>
        <v>609911</v>
      </c>
      <c r="F93" s="87">
        <f t="shared" si="5"/>
        <v>1514789</v>
      </c>
    </row>
    <row r="94" spans="1:6" ht="36.950000000000003" customHeight="1">
      <c r="A94" s="83" t="s">
        <v>220</v>
      </c>
      <c r="B94" s="84" t="s">
        <v>93</v>
      </c>
      <c r="C94" s="85" t="s">
        <v>221</v>
      </c>
      <c r="D94" s="102">
        <f>D95+D100</f>
        <v>2124700</v>
      </c>
      <c r="E94" s="86">
        <f>E95+E100</f>
        <v>609911</v>
      </c>
      <c r="F94" s="87">
        <f t="shared" si="5"/>
        <v>1514789</v>
      </c>
    </row>
    <row r="95" spans="1:6" ht="36.950000000000003" customHeight="1">
      <c r="A95" s="83" t="s">
        <v>222</v>
      </c>
      <c r="B95" s="84" t="s">
        <v>93</v>
      </c>
      <c r="C95" s="85" t="s">
        <v>223</v>
      </c>
      <c r="D95" s="102">
        <f t="shared" ref="D95:E98" si="8">D96</f>
        <v>2094700</v>
      </c>
      <c r="E95" s="86">
        <f t="shared" si="8"/>
        <v>579912</v>
      </c>
      <c r="F95" s="87">
        <f t="shared" si="5"/>
        <v>1514788</v>
      </c>
    </row>
    <row r="96" spans="1:6" ht="98.45" customHeight="1">
      <c r="A96" s="88" t="s">
        <v>224</v>
      </c>
      <c r="B96" s="84" t="s">
        <v>93</v>
      </c>
      <c r="C96" s="85" t="s">
        <v>225</v>
      </c>
      <c r="D96" s="102">
        <f t="shared" si="8"/>
        <v>2094700</v>
      </c>
      <c r="E96" s="86">
        <f t="shared" si="8"/>
        <v>579912</v>
      </c>
      <c r="F96" s="87">
        <f t="shared" si="5"/>
        <v>1514788</v>
      </c>
    </row>
    <row r="97" spans="1:6" ht="36.950000000000003" customHeight="1">
      <c r="A97" s="83" t="s">
        <v>118</v>
      </c>
      <c r="B97" s="84" t="s">
        <v>93</v>
      </c>
      <c r="C97" s="85" t="s">
        <v>226</v>
      </c>
      <c r="D97" s="102">
        <f t="shared" si="8"/>
        <v>2094700</v>
      </c>
      <c r="E97" s="86">
        <f t="shared" si="8"/>
        <v>579912</v>
      </c>
      <c r="F97" s="87">
        <f t="shared" si="5"/>
        <v>1514788</v>
      </c>
    </row>
    <row r="98" spans="1:6" ht="36.950000000000003" customHeight="1">
      <c r="A98" s="83" t="s">
        <v>120</v>
      </c>
      <c r="B98" s="84" t="s">
        <v>93</v>
      </c>
      <c r="C98" s="85" t="s">
        <v>227</v>
      </c>
      <c r="D98" s="102">
        <f t="shared" si="8"/>
        <v>2094700</v>
      </c>
      <c r="E98" s="86">
        <f t="shared" si="8"/>
        <v>579912</v>
      </c>
      <c r="F98" s="87">
        <f t="shared" si="5"/>
        <v>1514788</v>
      </c>
    </row>
    <row r="99" spans="1:6" ht="36.950000000000003" customHeight="1">
      <c r="A99" s="83" t="s">
        <v>472</v>
      </c>
      <c r="B99" s="84" t="s">
        <v>93</v>
      </c>
      <c r="C99" s="85" t="s">
        <v>228</v>
      </c>
      <c r="D99" s="102">
        <v>2094700</v>
      </c>
      <c r="E99" s="86">
        <v>579912</v>
      </c>
      <c r="F99" s="87">
        <f t="shared" si="5"/>
        <v>1514788</v>
      </c>
    </row>
    <row r="100" spans="1:6" ht="36.950000000000003" customHeight="1">
      <c r="A100" s="83" t="s">
        <v>229</v>
      </c>
      <c r="B100" s="84" t="s">
        <v>93</v>
      </c>
      <c r="C100" s="85" t="s">
        <v>230</v>
      </c>
      <c r="D100" s="102">
        <v>30000</v>
      </c>
      <c r="E100" s="86">
        <f>E101</f>
        <v>29999</v>
      </c>
      <c r="F100" s="87">
        <f t="shared" si="5"/>
        <v>1</v>
      </c>
    </row>
    <row r="101" spans="1:6" ht="98.45" customHeight="1">
      <c r="A101" s="83" t="s">
        <v>231</v>
      </c>
      <c r="B101" s="84" t="s">
        <v>93</v>
      </c>
      <c r="C101" s="85" t="s">
        <v>232</v>
      </c>
      <c r="D101" s="102">
        <v>30000</v>
      </c>
      <c r="E101" s="86">
        <f>E102</f>
        <v>29999</v>
      </c>
      <c r="F101" s="87">
        <f t="shared" si="5"/>
        <v>1</v>
      </c>
    </row>
    <row r="102" spans="1:6" ht="36.950000000000003" customHeight="1">
      <c r="A102" s="83" t="s">
        <v>118</v>
      </c>
      <c r="B102" s="84" t="s">
        <v>93</v>
      </c>
      <c r="C102" s="85" t="s">
        <v>233</v>
      </c>
      <c r="D102" s="102">
        <v>30000</v>
      </c>
      <c r="E102" s="86">
        <f>E103</f>
        <v>29999</v>
      </c>
      <c r="F102" s="87">
        <f t="shared" si="5"/>
        <v>1</v>
      </c>
    </row>
    <row r="103" spans="1:6" ht="36.950000000000003" customHeight="1">
      <c r="A103" s="83" t="s">
        <v>120</v>
      </c>
      <c r="B103" s="84" t="s">
        <v>93</v>
      </c>
      <c r="C103" s="85" t="s">
        <v>234</v>
      </c>
      <c r="D103" s="102">
        <v>30000</v>
      </c>
      <c r="E103" s="86">
        <f>E104</f>
        <v>29999</v>
      </c>
      <c r="F103" s="87">
        <f t="shared" si="5"/>
        <v>1</v>
      </c>
    </row>
    <row r="104" spans="1:6" ht="36.950000000000003" customHeight="1">
      <c r="A104" s="83" t="s">
        <v>472</v>
      </c>
      <c r="B104" s="84" t="s">
        <v>93</v>
      </c>
      <c r="C104" s="85" t="s">
        <v>235</v>
      </c>
      <c r="D104" s="102">
        <v>30000</v>
      </c>
      <c r="E104" s="86">
        <v>29999</v>
      </c>
      <c r="F104" s="87">
        <f t="shared" si="5"/>
        <v>1</v>
      </c>
    </row>
    <row r="105" spans="1:6" ht="24.6" customHeight="1">
      <c r="A105" s="83" t="s">
        <v>236</v>
      </c>
      <c r="B105" s="84" t="s">
        <v>93</v>
      </c>
      <c r="C105" s="85" t="s">
        <v>237</v>
      </c>
      <c r="D105" s="102">
        <f t="shared" ref="D105:E110" si="9">D106</f>
        <v>9500</v>
      </c>
      <c r="E105" s="86">
        <f t="shared" si="9"/>
        <v>9500</v>
      </c>
      <c r="F105" s="87" t="str">
        <f t="shared" ref="F105:F140" si="10">IF(OR(D105="-",IF(E105="-",0,E105)&gt;=IF(D105="-",0,D105)),"-",IF(D105="-",0,D105)-IF(E105="-",0,E105))</f>
        <v>-</v>
      </c>
    </row>
    <row r="106" spans="1:6" ht="36.950000000000003" customHeight="1">
      <c r="A106" s="83" t="s">
        <v>125</v>
      </c>
      <c r="B106" s="84" t="s">
        <v>93</v>
      </c>
      <c r="C106" s="85" t="s">
        <v>238</v>
      </c>
      <c r="D106" s="102">
        <f t="shared" si="9"/>
        <v>9500</v>
      </c>
      <c r="E106" s="86">
        <f t="shared" si="9"/>
        <v>9500</v>
      </c>
      <c r="F106" s="87" t="str">
        <f t="shared" si="10"/>
        <v>-</v>
      </c>
    </row>
    <row r="107" spans="1:6">
      <c r="A107" s="83" t="s">
        <v>127</v>
      </c>
      <c r="B107" s="84" t="s">
        <v>93</v>
      </c>
      <c r="C107" s="85" t="s">
        <v>239</v>
      </c>
      <c r="D107" s="102">
        <f t="shared" si="9"/>
        <v>9500</v>
      </c>
      <c r="E107" s="86">
        <f t="shared" si="9"/>
        <v>9500</v>
      </c>
      <c r="F107" s="87" t="str">
        <f t="shared" si="10"/>
        <v>-</v>
      </c>
    </row>
    <row r="108" spans="1:6" ht="86.1" customHeight="1">
      <c r="A108" s="83" t="s">
        <v>240</v>
      </c>
      <c r="B108" s="84" t="s">
        <v>93</v>
      </c>
      <c r="C108" s="85" t="s">
        <v>241</v>
      </c>
      <c r="D108" s="102">
        <f t="shared" si="9"/>
        <v>9500</v>
      </c>
      <c r="E108" s="86">
        <f t="shared" si="9"/>
        <v>9500</v>
      </c>
      <c r="F108" s="87" t="str">
        <f t="shared" si="10"/>
        <v>-</v>
      </c>
    </row>
    <row r="109" spans="1:6" ht="36.950000000000003" customHeight="1">
      <c r="A109" s="83" t="s">
        <v>118</v>
      </c>
      <c r="B109" s="84" t="s">
        <v>93</v>
      </c>
      <c r="C109" s="85" t="s">
        <v>242</v>
      </c>
      <c r="D109" s="102">
        <f t="shared" si="9"/>
        <v>9500</v>
      </c>
      <c r="E109" s="86">
        <f t="shared" si="9"/>
        <v>9500</v>
      </c>
      <c r="F109" s="87" t="str">
        <f t="shared" si="10"/>
        <v>-</v>
      </c>
    </row>
    <row r="110" spans="1:6" ht="36.950000000000003" customHeight="1">
      <c r="A110" s="83" t="s">
        <v>120</v>
      </c>
      <c r="B110" s="84" t="s">
        <v>93</v>
      </c>
      <c r="C110" s="85" t="s">
        <v>243</v>
      </c>
      <c r="D110" s="102">
        <f t="shared" si="9"/>
        <v>9500</v>
      </c>
      <c r="E110" s="86">
        <f t="shared" si="9"/>
        <v>9500</v>
      </c>
      <c r="F110" s="87" t="str">
        <f t="shared" si="10"/>
        <v>-</v>
      </c>
    </row>
    <row r="111" spans="1:6" ht="36.950000000000003" customHeight="1">
      <c r="A111" s="83" t="s">
        <v>472</v>
      </c>
      <c r="B111" s="84" t="s">
        <v>93</v>
      </c>
      <c r="C111" s="85" t="s">
        <v>244</v>
      </c>
      <c r="D111" s="102">
        <v>9500</v>
      </c>
      <c r="E111" s="86">
        <v>9500</v>
      </c>
      <c r="F111" s="87" t="str">
        <f t="shared" si="10"/>
        <v>-</v>
      </c>
    </row>
    <row r="112" spans="1:6" ht="21.4" customHeight="1">
      <c r="A112" s="76" t="s">
        <v>245</v>
      </c>
      <c r="B112" s="78" t="s">
        <v>93</v>
      </c>
      <c r="C112" s="79" t="s">
        <v>246</v>
      </c>
      <c r="D112" s="101">
        <f>D113+D139+D158</f>
        <v>32468083</v>
      </c>
      <c r="E112" s="101">
        <f>E113+E139+E158</f>
        <v>26547335.100000001</v>
      </c>
      <c r="F112" s="81">
        <f t="shared" si="10"/>
        <v>5920747.8999999985</v>
      </c>
    </row>
    <row r="113" spans="1:6" s="116" customFormat="1">
      <c r="A113" s="112" t="s">
        <v>247</v>
      </c>
      <c r="B113" s="113" t="s">
        <v>93</v>
      </c>
      <c r="C113" s="114" t="s">
        <v>248</v>
      </c>
      <c r="D113" s="108">
        <f>D114+D120</f>
        <v>26857683</v>
      </c>
      <c r="E113" s="108">
        <f>E114+E120</f>
        <v>21503546.82</v>
      </c>
      <c r="F113" s="115">
        <f t="shared" si="10"/>
        <v>5354136.18</v>
      </c>
    </row>
    <row r="114" spans="1:6" ht="49.15" customHeight="1">
      <c r="A114" s="83" t="s">
        <v>249</v>
      </c>
      <c r="B114" s="84" t="s">
        <v>93</v>
      </c>
      <c r="C114" s="85" t="s">
        <v>250</v>
      </c>
      <c r="D114" s="102">
        <f t="shared" ref="D114:E118" si="11">D115</f>
        <v>42600</v>
      </c>
      <c r="E114" s="86">
        <f t="shared" si="11"/>
        <v>41764.949999999997</v>
      </c>
      <c r="F114" s="87">
        <f t="shared" si="10"/>
        <v>835.05000000000291</v>
      </c>
    </row>
    <row r="115" spans="1:6" ht="36.950000000000003" customHeight="1">
      <c r="A115" s="83" t="s">
        <v>251</v>
      </c>
      <c r="B115" s="84" t="s">
        <v>93</v>
      </c>
      <c r="C115" s="85" t="s">
        <v>252</v>
      </c>
      <c r="D115" s="102">
        <f t="shared" si="11"/>
        <v>42600</v>
      </c>
      <c r="E115" s="86">
        <f t="shared" si="11"/>
        <v>41764.949999999997</v>
      </c>
      <c r="F115" s="87">
        <f t="shared" si="10"/>
        <v>835.05000000000291</v>
      </c>
    </row>
    <row r="116" spans="1:6" ht="120" customHeight="1">
      <c r="A116" s="88" t="s">
        <v>474</v>
      </c>
      <c r="B116" s="84" t="s">
        <v>93</v>
      </c>
      <c r="C116" s="85" t="s">
        <v>253</v>
      </c>
      <c r="D116" s="102">
        <f t="shared" si="11"/>
        <v>42600</v>
      </c>
      <c r="E116" s="86">
        <f t="shared" si="11"/>
        <v>41764.949999999997</v>
      </c>
      <c r="F116" s="87">
        <f t="shared" si="10"/>
        <v>835.05000000000291</v>
      </c>
    </row>
    <row r="117" spans="1:6" ht="36.950000000000003" customHeight="1">
      <c r="A117" s="83" t="s">
        <v>118</v>
      </c>
      <c r="B117" s="84" t="s">
        <v>93</v>
      </c>
      <c r="C117" s="85" t="s">
        <v>254</v>
      </c>
      <c r="D117" s="102">
        <f t="shared" si="11"/>
        <v>42600</v>
      </c>
      <c r="E117" s="86">
        <f t="shared" si="11"/>
        <v>41764.949999999997</v>
      </c>
      <c r="F117" s="87">
        <f t="shared" si="10"/>
        <v>835.05000000000291</v>
      </c>
    </row>
    <row r="118" spans="1:6" ht="36.950000000000003" customHeight="1">
      <c r="A118" s="83" t="s">
        <v>120</v>
      </c>
      <c r="B118" s="84" t="s">
        <v>93</v>
      </c>
      <c r="C118" s="85" t="s">
        <v>255</v>
      </c>
      <c r="D118" s="102">
        <f t="shared" si="11"/>
        <v>42600</v>
      </c>
      <c r="E118" s="86">
        <f t="shared" si="11"/>
        <v>41764.949999999997</v>
      </c>
      <c r="F118" s="87">
        <f t="shared" si="10"/>
        <v>835.05000000000291</v>
      </c>
    </row>
    <row r="119" spans="1:6" ht="36.950000000000003" customHeight="1">
      <c r="A119" s="83" t="s">
        <v>472</v>
      </c>
      <c r="B119" s="84" t="s">
        <v>93</v>
      </c>
      <c r="C119" s="85" t="s">
        <v>256</v>
      </c>
      <c r="D119" s="102">
        <v>42600</v>
      </c>
      <c r="E119" s="86">
        <v>41764.949999999997</v>
      </c>
      <c r="F119" s="87">
        <f t="shared" si="10"/>
        <v>835.05000000000291</v>
      </c>
    </row>
    <row r="120" spans="1:6" ht="49.15" customHeight="1">
      <c r="A120" s="83" t="s">
        <v>257</v>
      </c>
      <c r="B120" s="84" t="s">
        <v>93</v>
      </c>
      <c r="C120" s="85" t="s">
        <v>258</v>
      </c>
      <c r="D120" s="102">
        <f>D121</f>
        <v>26815083</v>
      </c>
      <c r="E120" s="104">
        <f>E121</f>
        <v>21461781.870000001</v>
      </c>
      <c r="F120" s="87">
        <f t="shared" si="10"/>
        <v>5353301.129999999</v>
      </c>
    </row>
    <row r="121" spans="1:6" ht="49.15" customHeight="1">
      <c r="A121" s="92" t="s">
        <v>259</v>
      </c>
      <c r="B121" s="84" t="s">
        <v>93</v>
      </c>
      <c r="C121" s="85" t="s">
        <v>260</v>
      </c>
      <c r="D121" s="102">
        <f>D122+D126+D130+D134</f>
        <v>26815083</v>
      </c>
      <c r="E121" s="102">
        <f>E122+E126+E130+E134</f>
        <v>21461781.870000001</v>
      </c>
      <c r="F121" s="87">
        <f t="shared" si="10"/>
        <v>5353301.129999999</v>
      </c>
    </row>
    <row r="122" spans="1:6" ht="132.75" customHeight="1">
      <c r="A122" s="91" t="s">
        <v>479</v>
      </c>
      <c r="B122" s="90" t="s">
        <v>93</v>
      </c>
      <c r="C122" s="85" t="s">
        <v>261</v>
      </c>
      <c r="D122" s="102">
        <f t="shared" ref="D122:E124" si="12">D123</f>
        <v>120000</v>
      </c>
      <c r="E122" s="86">
        <f t="shared" si="12"/>
        <v>120000</v>
      </c>
      <c r="F122" s="87" t="str">
        <f t="shared" si="10"/>
        <v>-</v>
      </c>
    </row>
    <row r="123" spans="1:6" ht="36.950000000000003" customHeight="1">
      <c r="A123" s="92" t="s">
        <v>118</v>
      </c>
      <c r="B123" s="84" t="s">
        <v>93</v>
      </c>
      <c r="C123" s="85" t="s">
        <v>262</v>
      </c>
      <c r="D123" s="102">
        <f t="shared" si="12"/>
        <v>120000</v>
      </c>
      <c r="E123" s="86">
        <f t="shared" si="12"/>
        <v>120000</v>
      </c>
      <c r="F123" s="87" t="str">
        <f t="shared" si="10"/>
        <v>-</v>
      </c>
    </row>
    <row r="124" spans="1:6" ht="36.950000000000003" customHeight="1">
      <c r="A124" s="92" t="s">
        <v>120</v>
      </c>
      <c r="B124" s="84" t="s">
        <v>93</v>
      </c>
      <c r="C124" s="85" t="s">
        <v>263</v>
      </c>
      <c r="D124" s="102">
        <f t="shared" si="12"/>
        <v>120000</v>
      </c>
      <c r="E124" s="86">
        <f t="shared" si="12"/>
        <v>120000</v>
      </c>
      <c r="F124" s="87" t="str">
        <f t="shared" si="10"/>
        <v>-</v>
      </c>
    </row>
    <row r="125" spans="1:6" ht="36.950000000000003" customHeight="1">
      <c r="A125" s="92" t="s">
        <v>472</v>
      </c>
      <c r="B125" s="84" t="s">
        <v>93</v>
      </c>
      <c r="C125" s="85" t="s">
        <v>264</v>
      </c>
      <c r="D125" s="102">
        <v>120000</v>
      </c>
      <c r="E125" s="86">
        <v>120000</v>
      </c>
      <c r="F125" s="87" t="str">
        <f t="shared" si="10"/>
        <v>-</v>
      </c>
    </row>
    <row r="126" spans="1:6" ht="140.25" customHeight="1">
      <c r="A126" s="91" t="s">
        <v>487</v>
      </c>
      <c r="B126" s="90" t="s">
        <v>93</v>
      </c>
      <c r="C126" s="85" t="s">
        <v>486</v>
      </c>
      <c r="D126" s="102">
        <f t="shared" ref="D126:E128" si="13">D127</f>
        <v>4800</v>
      </c>
      <c r="E126" s="86">
        <f t="shared" si="13"/>
        <v>4748.1000000000004</v>
      </c>
      <c r="F126" s="87">
        <f t="shared" ref="F126:F129" si="14">IF(OR(D126="-",IF(E126="-",0,E126)&gt;=IF(D126="-",0,D126)),"-",IF(D126="-",0,D126)-IF(E126="-",0,E126))</f>
        <v>51.899999999999636</v>
      </c>
    </row>
    <row r="127" spans="1:6" ht="36.950000000000003" customHeight="1">
      <c r="A127" s="92" t="s">
        <v>118</v>
      </c>
      <c r="B127" s="84" t="s">
        <v>93</v>
      </c>
      <c r="C127" s="85" t="s">
        <v>485</v>
      </c>
      <c r="D127" s="102">
        <f t="shared" si="13"/>
        <v>4800</v>
      </c>
      <c r="E127" s="86">
        <f t="shared" si="13"/>
        <v>4748.1000000000004</v>
      </c>
      <c r="F127" s="87">
        <f t="shared" si="14"/>
        <v>51.899999999999636</v>
      </c>
    </row>
    <row r="128" spans="1:6" ht="36.950000000000003" customHeight="1">
      <c r="A128" s="92" t="s">
        <v>120</v>
      </c>
      <c r="B128" s="84" t="s">
        <v>93</v>
      </c>
      <c r="C128" s="85" t="s">
        <v>484</v>
      </c>
      <c r="D128" s="102">
        <f t="shared" si="13"/>
        <v>4800</v>
      </c>
      <c r="E128" s="86">
        <f t="shared" si="13"/>
        <v>4748.1000000000004</v>
      </c>
      <c r="F128" s="87">
        <f t="shared" si="14"/>
        <v>51.899999999999636</v>
      </c>
    </row>
    <row r="129" spans="1:6" ht="36.950000000000003" customHeight="1">
      <c r="A129" s="92" t="s">
        <v>472</v>
      </c>
      <c r="B129" s="84" t="s">
        <v>93</v>
      </c>
      <c r="C129" s="85" t="s">
        <v>483</v>
      </c>
      <c r="D129" s="102">
        <v>4800</v>
      </c>
      <c r="E129" s="86">
        <v>4748.1000000000004</v>
      </c>
      <c r="F129" s="87">
        <f t="shared" si="14"/>
        <v>51.899999999999636</v>
      </c>
    </row>
    <row r="130" spans="1:6" ht="136.5" customHeight="1">
      <c r="A130" s="93" t="s">
        <v>475</v>
      </c>
      <c r="B130" s="84" t="s">
        <v>93</v>
      </c>
      <c r="C130" s="85" t="s">
        <v>268</v>
      </c>
      <c r="D130" s="102">
        <f t="shared" ref="D130:E136" si="15">D131</f>
        <v>25601983</v>
      </c>
      <c r="E130" s="86">
        <f t="shared" si="15"/>
        <v>20248846</v>
      </c>
      <c r="F130" s="87">
        <f t="shared" si="10"/>
        <v>5353137</v>
      </c>
    </row>
    <row r="131" spans="1:6" ht="36.950000000000003" customHeight="1">
      <c r="A131" s="83" t="s">
        <v>265</v>
      </c>
      <c r="B131" s="84" t="s">
        <v>93</v>
      </c>
      <c r="C131" s="85" t="s">
        <v>269</v>
      </c>
      <c r="D131" s="102">
        <f t="shared" si="15"/>
        <v>25601983</v>
      </c>
      <c r="E131" s="86">
        <f t="shared" si="15"/>
        <v>20248846</v>
      </c>
      <c r="F131" s="87">
        <f t="shared" si="10"/>
        <v>5353137</v>
      </c>
    </row>
    <row r="132" spans="1:6">
      <c r="A132" s="83" t="s">
        <v>266</v>
      </c>
      <c r="B132" s="84" t="s">
        <v>93</v>
      </c>
      <c r="C132" s="85" t="s">
        <v>270</v>
      </c>
      <c r="D132" s="102">
        <f t="shared" si="15"/>
        <v>25601983</v>
      </c>
      <c r="E132" s="86">
        <f t="shared" si="15"/>
        <v>20248846</v>
      </c>
      <c r="F132" s="87">
        <f t="shared" si="10"/>
        <v>5353137</v>
      </c>
    </row>
    <row r="133" spans="1:6" ht="49.15" customHeight="1">
      <c r="A133" s="83" t="s">
        <v>267</v>
      </c>
      <c r="B133" s="84" t="s">
        <v>93</v>
      </c>
      <c r="C133" s="85" t="s">
        <v>271</v>
      </c>
      <c r="D133" s="102">
        <v>25601983</v>
      </c>
      <c r="E133" s="86">
        <v>20248846</v>
      </c>
      <c r="F133" s="87">
        <f t="shared" si="10"/>
        <v>5353137</v>
      </c>
    </row>
    <row r="134" spans="1:6" ht="117" customHeight="1">
      <c r="A134" s="93" t="s">
        <v>546</v>
      </c>
      <c r="B134" s="84" t="s">
        <v>93</v>
      </c>
      <c r="C134" s="85" t="s">
        <v>491</v>
      </c>
      <c r="D134" s="102">
        <f t="shared" si="15"/>
        <v>1088300</v>
      </c>
      <c r="E134" s="86">
        <f t="shared" si="15"/>
        <v>1088187.77</v>
      </c>
      <c r="F134" s="87">
        <f t="shared" ref="F134:F137" si="16">IF(OR(D134="-",IF(E134="-",0,E134)&gt;=IF(D134="-",0,D134)),"-",IF(D134="-",0,D134)-IF(E134="-",0,E134))</f>
        <v>112.22999999998137</v>
      </c>
    </row>
    <row r="135" spans="1:6" ht="36.950000000000003" customHeight="1">
      <c r="A135" s="92" t="s">
        <v>118</v>
      </c>
      <c r="B135" s="84" t="s">
        <v>93</v>
      </c>
      <c r="C135" s="85" t="s">
        <v>490</v>
      </c>
      <c r="D135" s="102">
        <f t="shared" si="15"/>
        <v>1088300</v>
      </c>
      <c r="E135" s="86">
        <f t="shared" si="15"/>
        <v>1088187.77</v>
      </c>
      <c r="F135" s="87">
        <f t="shared" si="16"/>
        <v>112.22999999998137</v>
      </c>
    </row>
    <row r="136" spans="1:6" ht="33" customHeight="1">
      <c r="A136" s="92" t="s">
        <v>120</v>
      </c>
      <c r="B136" s="84" t="s">
        <v>93</v>
      </c>
      <c r="C136" s="85" t="s">
        <v>489</v>
      </c>
      <c r="D136" s="102">
        <f t="shared" si="15"/>
        <v>1088300</v>
      </c>
      <c r="E136" s="86">
        <f t="shared" si="15"/>
        <v>1088187.77</v>
      </c>
      <c r="F136" s="87">
        <f t="shared" si="16"/>
        <v>112.22999999998137</v>
      </c>
    </row>
    <row r="137" spans="1:6" ht="24" customHeight="1">
      <c r="A137" s="92" t="s">
        <v>472</v>
      </c>
      <c r="B137" s="84" t="s">
        <v>93</v>
      </c>
      <c r="C137" s="85" t="s">
        <v>488</v>
      </c>
      <c r="D137" s="102">
        <v>1088300</v>
      </c>
      <c r="E137" s="86">
        <v>1088187.77</v>
      </c>
      <c r="F137" s="87">
        <f t="shared" si="16"/>
        <v>112.22999999998137</v>
      </c>
    </row>
    <row r="138" spans="1:6" s="111" customFormat="1">
      <c r="A138" s="105" t="s">
        <v>272</v>
      </c>
      <c r="B138" s="106" t="s">
        <v>93</v>
      </c>
      <c r="C138" s="107" t="s">
        <v>273</v>
      </c>
      <c r="D138" s="108">
        <f>D139</f>
        <v>4079100</v>
      </c>
      <c r="E138" s="109">
        <f>E139</f>
        <v>3525806.19</v>
      </c>
      <c r="F138" s="110">
        <f t="shared" si="10"/>
        <v>553293.81000000006</v>
      </c>
    </row>
    <row r="139" spans="1:6" ht="49.15" customHeight="1">
      <c r="A139" s="83" t="s">
        <v>249</v>
      </c>
      <c r="B139" s="84" t="s">
        <v>93</v>
      </c>
      <c r="C139" s="85" t="s">
        <v>274</v>
      </c>
      <c r="D139" s="102">
        <f>D140</f>
        <v>4079100</v>
      </c>
      <c r="E139" s="104">
        <f>E140</f>
        <v>3525806.19</v>
      </c>
      <c r="F139" s="87">
        <f t="shared" si="10"/>
        <v>553293.81000000006</v>
      </c>
    </row>
    <row r="140" spans="1:6" ht="36.950000000000003" customHeight="1">
      <c r="A140" s="83" t="s">
        <v>251</v>
      </c>
      <c r="B140" s="84" t="s">
        <v>93</v>
      </c>
      <c r="C140" s="85" t="s">
        <v>275</v>
      </c>
      <c r="D140" s="102">
        <f>D141+D145+D149+D154</f>
        <v>4079100</v>
      </c>
      <c r="E140" s="102">
        <f>E141+E145+E149+E154</f>
        <v>3525806.19</v>
      </c>
      <c r="F140" s="87">
        <f t="shared" si="10"/>
        <v>553293.81000000006</v>
      </c>
    </row>
    <row r="141" spans="1:6" ht="98.45" customHeight="1">
      <c r="A141" s="88" t="s">
        <v>276</v>
      </c>
      <c r="B141" s="84" t="s">
        <v>93</v>
      </c>
      <c r="C141" s="85" t="s">
        <v>277</v>
      </c>
      <c r="D141" s="102">
        <f t="shared" ref="D141:E143" si="17">D142</f>
        <v>1000</v>
      </c>
      <c r="E141" s="86">
        <f t="shared" si="17"/>
        <v>1000</v>
      </c>
      <c r="F141" s="87" t="str">
        <f t="shared" ref="F141:F174" si="18">IF(OR(D141="-",IF(E141="-",0,E141)&gt;=IF(D141="-",0,D141)),"-",IF(D141="-",0,D141)-IF(E141="-",0,E141))</f>
        <v>-</v>
      </c>
    </row>
    <row r="142" spans="1:6" ht="36.950000000000003" customHeight="1">
      <c r="A142" s="83" t="s">
        <v>118</v>
      </c>
      <c r="B142" s="84" t="s">
        <v>93</v>
      </c>
      <c r="C142" s="85" t="s">
        <v>278</v>
      </c>
      <c r="D142" s="102">
        <f t="shared" si="17"/>
        <v>1000</v>
      </c>
      <c r="E142" s="86">
        <f t="shared" si="17"/>
        <v>1000</v>
      </c>
      <c r="F142" s="87" t="str">
        <f t="shared" si="18"/>
        <v>-</v>
      </c>
    </row>
    <row r="143" spans="1:6" ht="36.950000000000003" customHeight="1">
      <c r="A143" s="83" t="s">
        <v>120</v>
      </c>
      <c r="B143" s="84" t="s">
        <v>93</v>
      </c>
      <c r="C143" s="85" t="s">
        <v>279</v>
      </c>
      <c r="D143" s="102">
        <f t="shared" si="17"/>
        <v>1000</v>
      </c>
      <c r="E143" s="86">
        <f t="shared" si="17"/>
        <v>1000</v>
      </c>
      <c r="F143" s="87" t="str">
        <f t="shared" si="18"/>
        <v>-</v>
      </c>
    </row>
    <row r="144" spans="1:6" ht="42" customHeight="1">
      <c r="A144" s="83" t="s">
        <v>493</v>
      </c>
      <c r="B144" s="84" t="s">
        <v>93</v>
      </c>
      <c r="C144" s="85" t="s">
        <v>492</v>
      </c>
      <c r="D144" s="102">
        <v>1000</v>
      </c>
      <c r="E144" s="86">
        <v>1000</v>
      </c>
      <c r="F144" s="87" t="str">
        <f t="shared" si="18"/>
        <v>-</v>
      </c>
    </row>
    <row r="145" spans="1:8" ht="94.5" customHeight="1">
      <c r="A145" s="88" t="s">
        <v>280</v>
      </c>
      <c r="B145" s="84" t="s">
        <v>93</v>
      </c>
      <c r="C145" s="85" t="s">
        <v>281</v>
      </c>
      <c r="D145" s="102">
        <f t="shared" ref="D145:E147" si="19">D146</f>
        <v>60000</v>
      </c>
      <c r="E145" s="86">
        <f t="shared" si="19"/>
        <v>55000</v>
      </c>
      <c r="F145" s="87">
        <f t="shared" ref="F145:F148" si="20">IF(OR(D145="-",IF(E145="-",0,E145)&gt;=IF(D145="-",0,D145)),"-",IF(D145="-",0,D145)-IF(E145="-",0,E145))</f>
        <v>5000</v>
      </c>
    </row>
    <row r="146" spans="1:8" ht="36.950000000000003" customHeight="1">
      <c r="A146" s="83" t="s">
        <v>118</v>
      </c>
      <c r="B146" s="84" t="s">
        <v>93</v>
      </c>
      <c r="C146" s="85" t="s">
        <v>282</v>
      </c>
      <c r="D146" s="102">
        <f t="shared" si="19"/>
        <v>60000</v>
      </c>
      <c r="E146" s="86">
        <f t="shared" si="19"/>
        <v>55000</v>
      </c>
      <c r="F146" s="87">
        <f t="shared" si="20"/>
        <v>5000</v>
      </c>
    </row>
    <row r="147" spans="1:8" ht="36.950000000000003" customHeight="1">
      <c r="A147" s="83" t="s">
        <v>120</v>
      </c>
      <c r="B147" s="84" t="s">
        <v>93</v>
      </c>
      <c r="C147" s="85" t="s">
        <v>283</v>
      </c>
      <c r="D147" s="102">
        <f t="shared" si="19"/>
        <v>60000</v>
      </c>
      <c r="E147" s="86">
        <f t="shared" si="19"/>
        <v>55000</v>
      </c>
      <c r="F147" s="87">
        <f t="shared" si="20"/>
        <v>5000</v>
      </c>
    </row>
    <row r="148" spans="1:8" ht="28.5" customHeight="1">
      <c r="A148" s="83" t="s">
        <v>473</v>
      </c>
      <c r="B148" s="84" t="s">
        <v>93</v>
      </c>
      <c r="C148" s="85" t="s">
        <v>284</v>
      </c>
      <c r="D148" s="102">
        <v>60000</v>
      </c>
      <c r="E148" s="86">
        <v>55000</v>
      </c>
      <c r="F148" s="87">
        <f t="shared" si="20"/>
        <v>5000</v>
      </c>
    </row>
    <row r="149" spans="1:8" ht="105.75" customHeight="1">
      <c r="A149" s="88" t="s">
        <v>494</v>
      </c>
      <c r="B149" s="84" t="s">
        <v>93</v>
      </c>
      <c r="C149" s="157" t="s">
        <v>555</v>
      </c>
      <c r="D149" s="102">
        <f>D150</f>
        <v>1833600</v>
      </c>
      <c r="E149" s="86">
        <f>E150</f>
        <v>1800166.3999999999</v>
      </c>
      <c r="F149" s="87">
        <f t="shared" si="18"/>
        <v>33433.600000000093</v>
      </c>
    </row>
    <row r="150" spans="1:8" ht="36.950000000000003" customHeight="1">
      <c r="A150" s="83" t="s">
        <v>118</v>
      </c>
      <c r="B150" s="84" t="s">
        <v>93</v>
      </c>
      <c r="C150" s="157" t="s">
        <v>550</v>
      </c>
      <c r="D150" s="102">
        <f>D151</f>
        <v>1833600</v>
      </c>
      <c r="E150" s="86">
        <f>E151</f>
        <v>1800166.3999999999</v>
      </c>
      <c r="F150" s="87">
        <f t="shared" si="18"/>
        <v>33433.600000000093</v>
      </c>
    </row>
    <row r="151" spans="1:8" ht="36.950000000000003" customHeight="1">
      <c r="A151" s="83" t="s">
        <v>120</v>
      </c>
      <c r="B151" s="84" t="s">
        <v>93</v>
      </c>
      <c r="C151" s="157" t="s">
        <v>549</v>
      </c>
      <c r="D151" s="102">
        <f>D152+D153</f>
        <v>1833600</v>
      </c>
      <c r="E151" s="102">
        <f>E152+E153</f>
        <v>1800166.3999999999</v>
      </c>
      <c r="F151" s="87">
        <f t="shared" si="18"/>
        <v>33433.600000000093</v>
      </c>
    </row>
    <row r="152" spans="1:8" ht="45" customHeight="1">
      <c r="A152" s="83" t="s">
        <v>493</v>
      </c>
      <c r="B152" s="84" t="s">
        <v>93</v>
      </c>
      <c r="C152" s="157" t="s">
        <v>548</v>
      </c>
      <c r="D152" s="102">
        <v>1574500</v>
      </c>
      <c r="E152" s="86">
        <v>1574490.4</v>
      </c>
      <c r="F152" s="87">
        <f t="shared" ref="F152" si="21">IF(OR(D152="-",IF(E152="-",0,E152)&gt;=IF(D152="-",0,D152)),"-",IF(D152="-",0,D152)-IF(E152="-",0,E152))</f>
        <v>9.6000000000931323</v>
      </c>
    </row>
    <row r="153" spans="1:8" ht="28.5" customHeight="1">
      <c r="A153" s="83" t="s">
        <v>473</v>
      </c>
      <c r="B153" s="84" t="s">
        <v>93</v>
      </c>
      <c r="C153" s="157" t="s">
        <v>547</v>
      </c>
      <c r="D153" s="102">
        <v>259100</v>
      </c>
      <c r="E153" s="86">
        <v>225676</v>
      </c>
      <c r="F153" s="87">
        <f t="shared" si="18"/>
        <v>33424</v>
      </c>
    </row>
    <row r="154" spans="1:8" ht="108" customHeight="1">
      <c r="A154" s="88" t="s">
        <v>476</v>
      </c>
      <c r="B154" s="84" t="s">
        <v>93</v>
      </c>
      <c r="C154" s="85" t="s">
        <v>285</v>
      </c>
      <c r="D154" s="102">
        <f t="shared" ref="D154:E156" si="22">D155</f>
        <v>2184500</v>
      </c>
      <c r="E154" s="86">
        <f t="shared" si="22"/>
        <v>1669639.79</v>
      </c>
      <c r="F154" s="87">
        <f t="shared" si="18"/>
        <v>514860.20999999996</v>
      </c>
      <c r="H154" s="75"/>
    </row>
    <row r="155" spans="1:8" ht="18.75" customHeight="1">
      <c r="A155" s="83" t="s">
        <v>134</v>
      </c>
      <c r="B155" s="84" t="s">
        <v>93</v>
      </c>
      <c r="C155" s="85" t="s">
        <v>286</v>
      </c>
      <c r="D155" s="102">
        <f t="shared" si="22"/>
        <v>2184500</v>
      </c>
      <c r="E155" s="86">
        <f t="shared" si="22"/>
        <v>1669639.79</v>
      </c>
      <c r="F155" s="87">
        <f t="shared" si="18"/>
        <v>514860.20999999996</v>
      </c>
    </row>
    <row r="156" spans="1:8" ht="63" customHeight="1">
      <c r="A156" s="83" t="s">
        <v>287</v>
      </c>
      <c r="B156" s="84" t="s">
        <v>93</v>
      </c>
      <c r="C156" s="85" t="s">
        <v>288</v>
      </c>
      <c r="D156" s="102">
        <f t="shared" si="22"/>
        <v>2184500</v>
      </c>
      <c r="E156" s="86">
        <f t="shared" si="22"/>
        <v>1669639.79</v>
      </c>
      <c r="F156" s="87">
        <f t="shared" si="18"/>
        <v>514860.20999999996</v>
      </c>
    </row>
    <row r="157" spans="1:8" ht="61.5" customHeight="1">
      <c r="A157" s="83" t="s">
        <v>289</v>
      </c>
      <c r="B157" s="84" t="s">
        <v>93</v>
      </c>
      <c r="C157" s="85" t="s">
        <v>290</v>
      </c>
      <c r="D157" s="102">
        <v>2184500</v>
      </c>
      <c r="E157" s="86">
        <v>1669639.79</v>
      </c>
      <c r="F157" s="87">
        <f t="shared" si="18"/>
        <v>514860.20999999996</v>
      </c>
    </row>
    <row r="158" spans="1:8" s="111" customFormat="1">
      <c r="A158" s="105" t="s">
        <v>291</v>
      </c>
      <c r="B158" s="106" t="s">
        <v>93</v>
      </c>
      <c r="C158" s="107" t="s">
        <v>292</v>
      </c>
      <c r="D158" s="108">
        <f>D159</f>
        <v>1531300</v>
      </c>
      <c r="E158" s="117">
        <f>E159</f>
        <v>1517982.0899999999</v>
      </c>
      <c r="F158" s="110">
        <f t="shared" si="18"/>
        <v>13317.910000000149</v>
      </c>
    </row>
    <row r="159" spans="1:8" ht="49.15" customHeight="1">
      <c r="A159" s="112" t="s">
        <v>249</v>
      </c>
      <c r="B159" s="113" t="s">
        <v>93</v>
      </c>
      <c r="C159" s="114" t="s">
        <v>293</v>
      </c>
      <c r="D159" s="108">
        <f>D160+D166+D175</f>
        <v>1531300</v>
      </c>
      <c r="E159" s="108">
        <f>E160+E166+E175</f>
        <v>1517982.0899999999</v>
      </c>
      <c r="F159" s="115">
        <f t="shared" si="18"/>
        <v>13317.910000000149</v>
      </c>
    </row>
    <row r="160" spans="1:8" ht="36.950000000000003" customHeight="1">
      <c r="A160" s="105" t="s">
        <v>294</v>
      </c>
      <c r="B160" s="106" t="s">
        <v>93</v>
      </c>
      <c r="C160" s="107" t="s">
        <v>295</v>
      </c>
      <c r="D160" s="108">
        <f>D161</f>
        <v>1412300</v>
      </c>
      <c r="E160" s="117">
        <f>E161</f>
        <v>1399163.15</v>
      </c>
      <c r="F160" s="110">
        <f t="shared" si="18"/>
        <v>13136.850000000093</v>
      </c>
    </row>
    <row r="161" spans="1:6" ht="94.5" customHeight="1">
      <c r="A161" s="88" t="s">
        <v>296</v>
      </c>
      <c r="B161" s="84" t="s">
        <v>93</v>
      </c>
      <c r="C161" s="85" t="s">
        <v>297</v>
      </c>
      <c r="D161" s="102">
        <f>D163</f>
        <v>1412300</v>
      </c>
      <c r="E161" s="86">
        <f>E163</f>
        <v>1399163.15</v>
      </c>
      <c r="F161" s="87">
        <f t="shared" si="18"/>
        <v>13136.850000000093</v>
      </c>
    </row>
    <row r="162" spans="1:6" ht="36.950000000000003" customHeight="1">
      <c r="A162" s="83" t="s">
        <v>118</v>
      </c>
      <c r="B162" s="84" t="s">
        <v>93</v>
      </c>
      <c r="C162" s="85" t="s">
        <v>298</v>
      </c>
      <c r="D162" s="102">
        <f>D163</f>
        <v>1412300</v>
      </c>
      <c r="E162" s="86">
        <f>E163</f>
        <v>1399163.15</v>
      </c>
      <c r="F162" s="87">
        <f t="shared" ref="F162" si="23">IF(OR(D162="-",IF(E162="-",0,E162)&gt;=IF(D162="-",0,D162)),"-",IF(D162="-",0,D162)-IF(E162="-",0,E162))</f>
        <v>13136.850000000093</v>
      </c>
    </row>
    <row r="163" spans="1:6" ht="36.950000000000003" customHeight="1">
      <c r="A163" s="83" t="s">
        <v>120</v>
      </c>
      <c r="B163" s="84" t="s">
        <v>93</v>
      </c>
      <c r="C163" s="85" t="s">
        <v>299</v>
      </c>
      <c r="D163" s="102">
        <f>D164+D165</f>
        <v>1412300</v>
      </c>
      <c r="E163" s="86">
        <f>E164+E165</f>
        <v>1399163.15</v>
      </c>
      <c r="F163" s="87">
        <f t="shared" si="18"/>
        <v>13136.850000000093</v>
      </c>
    </row>
    <row r="164" spans="1:6" ht="20.25" customHeight="1">
      <c r="A164" s="83" t="s">
        <v>472</v>
      </c>
      <c r="B164" s="84" t="s">
        <v>93</v>
      </c>
      <c r="C164" s="85" t="s">
        <v>307</v>
      </c>
      <c r="D164" s="102">
        <v>1214200</v>
      </c>
      <c r="E164" s="86">
        <v>1214079.72</v>
      </c>
      <c r="F164" s="87">
        <f t="shared" ref="F164" si="24">IF(OR(D164="-",IF(E164="-",0,E164)&gt;=IF(D164="-",0,D164)),"-",IF(D164="-",0,D164)-IF(E164="-",0,E164))</f>
        <v>120.28000000002794</v>
      </c>
    </row>
    <row r="165" spans="1:6">
      <c r="A165" s="83" t="s">
        <v>123</v>
      </c>
      <c r="B165" s="84" t="s">
        <v>93</v>
      </c>
      <c r="C165" s="85" t="s">
        <v>300</v>
      </c>
      <c r="D165" s="102">
        <v>198100</v>
      </c>
      <c r="E165" s="86">
        <v>185083.43</v>
      </c>
      <c r="F165" s="87">
        <f t="shared" si="18"/>
        <v>13016.570000000007</v>
      </c>
    </row>
    <row r="166" spans="1:6" ht="36.950000000000003" customHeight="1">
      <c r="A166" s="105" t="s">
        <v>301</v>
      </c>
      <c r="B166" s="106" t="s">
        <v>93</v>
      </c>
      <c r="C166" s="107" t="s">
        <v>302</v>
      </c>
      <c r="D166" s="108">
        <f>D167+D171</f>
        <v>108300</v>
      </c>
      <c r="E166" s="108">
        <f>E167+E171</f>
        <v>108170.94</v>
      </c>
      <c r="F166" s="110">
        <f t="shared" si="18"/>
        <v>129.05999999999767</v>
      </c>
    </row>
    <row r="167" spans="1:6" ht="95.25" customHeight="1">
      <c r="A167" s="88" t="s">
        <v>303</v>
      </c>
      <c r="B167" s="84" t="s">
        <v>93</v>
      </c>
      <c r="C167" s="85" t="s">
        <v>304</v>
      </c>
      <c r="D167" s="102">
        <f t="shared" ref="D167:E169" si="25">D168</f>
        <v>15000</v>
      </c>
      <c r="E167" s="86">
        <f t="shared" si="25"/>
        <v>14930.94</v>
      </c>
      <c r="F167" s="87">
        <f t="shared" ref="F167:F168" si="26">IF(OR(D167="-",IF(E167="-",0,E167)&gt;=IF(D167="-",0,D167)),"-",IF(D167="-",0,D167)-IF(E167="-",0,E167))</f>
        <v>69.059999999999491</v>
      </c>
    </row>
    <row r="168" spans="1:6" ht="36.950000000000003" customHeight="1">
      <c r="A168" s="83" t="s">
        <v>118</v>
      </c>
      <c r="B168" s="84" t="s">
        <v>93</v>
      </c>
      <c r="C168" s="85" t="s">
        <v>305</v>
      </c>
      <c r="D168" s="102">
        <f t="shared" si="25"/>
        <v>15000</v>
      </c>
      <c r="E168" s="86">
        <f t="shared" si="25"/>
        <v>14930.94</v>
      </c>
      <c r="F168" s="87">
        <f t="shared" si="26"/>
        <v>69.059999999999491</v>
      </c>
    </row>
    <row r="169" spans="1:6" ht="36.950000000000003" customHeight="1">
      <c r="A169" s="83" t="s">
        <v>120</v>
      </c>
      <c r="B169" s="84" t="s">
        <v>93</v>
      </c>
      <c r="C169" s="85" t="s">
        <v>306</v>
      </c>
      <c r="D169" s="102">
        <f t="shared" si="25"/>
        <v>15000</v>
      </c>
      <c r="E169" s="86">
        <f t="shared" si="25"/>
        <v>14930.94</v>
      </c>
      <c r="F169" s="87">
        <f>IF(OR(D169="-",IF(E169="-",0,E169)&gt;=IF(D169="-",0,D169)),"-",IF(D169="-",0,D169)-IF(E169="-",0,E169))</f>
        <v>69.059999999999491</v>
      </c>
    </row>
    <row r="170" spans="1:6" ht="20.25" customHeight="1">
      <c r="A170" s="83" t="s">
        <v>472</v>
      </c>
      <c r="B170" s="84" t="s">
        <v>93</v>
      </c>
      <c r="C170" s="85" t="s">
        <v>307</v>
      </c>
      <c r="D170" s="102">
        <v>15000</v>
      </c>
      <c r="E170" s="86">
        <v>14930.94</v>
      </c>
      <c r="F170" s="87">
        <f t="shared" ref="F170" si="27">IF(OR(D170="-",IF(E170="-",0,E170)&gt;=IF(D170="-",0,D170)),"-",IF(D170="-",0,D170)-IF(E170="-",0,E170))</f>
        <v>69.059999999999491</v>
      </c>
    </row>
    <row r="171" spans="1:6" ht="99" customHeight="1">
      <c r="A171" s="93" t="s">
        <v>551</v>
      </c>
      <c r="B171" s="84" t="s">
        <v>93</v>
      </c>
      <c r="C171" s="85" t="s">
        <v>495</v>
      </c>
      <c r="D171" s="102">
        <f t="shared" ref="D171:E173" si="28">D172</f>
        <v>93300</v>
      </c>
      <c r="E171" s="86">
        <f t="shared" si="28"/>
        <v>93240</v>
      </c>
      <c r="F171" s="87">
        <f t="shared" si="18"/>
        <v>60</v>
      </c>
    </row>
    <row r="172" spans="1:6" ht="36.950000000000003" customHeight="1">
      <c r="A172" s="83" t="s">
        <v>118</v>
      </c>
      <c r="B172" s="84" t="s">
        <v>93</v>
      </c>
      <c r="C172" s="85" t="s">
        <v>496</v>
      </c>
      <c r="D172" s="102">
        <f t="shared" si="28"/>
        <v>93300</v>
      </c>
      <c r="E172" s="86">
        <f t="shared" si="28"/>
        <v>93240</v>
      </c>
      <c r="F172" s="87">
        <f t="shared" si="18"/>
        <v>60</v>
      </c>
    </row>
    <row r="173" spans="1:6" ht="36.950000000000003" customHeight="1">
      <c r="A173" s="83" t="s">
        <v>120</v>
      </c>
      <c r="B173" s="84" t="s">
        <v>93</v>
      </c>
      <c r="C173" s="85" t="s">
        <v>497</v>
      </c>
      <c r="D173" s="102">
        <f t="shared" si="28"/>
        <v>93300</v>
      </c>
      <c r="E173" s="86">
        <f t="shared" si="28"/>
        <v>93240</v>
      </c>
      <c r="F173" s="87">
        <f>IF(OR(D173="-",IF(E173="-",0,E173)&gt;=IF(D173="-",0,D173)),"-",IF(D173="-",0,D173)-IF(E173="-",0,E173))</f>
        <v>60</v>
      </c>
    </row>
    <row r="174" spans="1:6" ht="30" customHeight="1">
      <c r="A174" s="83" t="s">
        <v>472</v>
      </c>
      <c r="B174" s="84" t="s">
        <v>93</v>
      </c>
      <c r="C174" s="85" t="s">
        <v>498</v>
      </c>
      <c r="D174" s="102">
        <v>93300</v>
      </c>
      <c r="E174" s="86">
        <v>93240</v>
      </c>
      <c r="F174" s="87">
        <f t="shared" si="18"/>
        <v>60</v>
      </c>
    </row>
    <row r="175" spans="1:6" s="111" customFormat="1" ht="36.950000000000003" customHeight="1">
      <c r="A175" s="105" t="s">
        <v>251</v>
      </c>
      <c r="B175" s="106" t="s">
        <v>93</v>
      </c>
      <c r="C175" s="107" t="s">
        <v>499</v>
      </c>
      <c r="D175" s="108">
        <f t="shared" ref="D175:E178" si="29">D176</f>
        <v>10700</v>
      </c>
      <c r="E175" s="108">
        <f t="shared" si="29"/>
        <v>10648</v>
      </c>
      <c r="F175" s="110">
        <f t="shared" ref="F175:F177" si="30">IF(OR(D175="-",IF(E175="-",0,E175)&gt;=IF(D175="-",0,D175)),"-",IF(D175="-",0,D175)-IF(E175="-",0,E175))</f>
        <v>52</v>
      </c>
    </row>
    <row r="176" spans="1:6" ht="95.25" customHeight="1">
      <c r="A176" s="93" t="s">
        <v>554</v>
      </c>
      <c r="B176" s="84" t="s">
        <v>93</v>
      </c>
      <c r="C176" s="85" t="s">
        <v>500</v>
      </c>
      <c r="D176" s="102">
        <f t="shared" si="29"/>
        <v>10700</v>
      </c>
      <c r="E176" s="86">
        <f t="shared" si="29"/>
        <v>10648</v>
      </c>
      <c r="F176" s="87">
        <f t="shared" si="30"/>
        <v>52</v>
      </c>
    </row>
    <row r="177" spans="1:6" ht="36.950000000000003" customHeight="1">
      <c r="A177" s="83" t="s">
        <v>118</v>
      </c>
      <c r="B177" s="84" t="s">
        <v>93</v>
      </c>
      <c r="C177" s="85" t="s">
        <v>501</v>
      </c>
      <c r="D177" s="102">
        <f t="shared" si="29"/>
        <v>10700</v>
      </c>
      <c r="E177" s="86">
        <f t="shared" si="29"/>
        <v>10648</v>
      </c>
      <c r="F177" s="87">
        <f t="shared" si="30"/>
        <v>52</v>
      </c>
    </row>
    <row r="178" spans="1:6" ht="36.950000000000003" customHeight="1">
      <c r="A178" s="83" t="s">
        <v>120</v>
      </c>
      <c r="B178" s="84" t="s">
        <v>93</v>
      </c>
      <c r="C178" s="85" t="s">
        <v>502</v>
      </c>
      <c r="D178" s="102">
        <f t="shared" si="29"/>
        <v>10700</v>
      </c>
      <c r="E178" s="86">
        <f t="shared" si="29"/>
        <v>10648</v>
      </c>
      <c r="F178" s="87">
        <f>IF(OR(D178="-",IF(E178="-",0,E178)&gt;=IF(D178="-",0,D178)),"-",IF(D178="-",0,D178)-IF(E178="-",0,E178))</f>
        <v>52</v>
      </c>
    </row>
    <row r="179" spans="1:6" ht="27.75" customHeight="1">
      <c r="A179" s="83" t="s">
        <v>472</v>
      </c>
      <c r="B179" s="84" t="s">
        <v>93</v>
      </c>
      <c r="C179" s="85" t="s">
        <v>503</v>
      </c>
      <c r="D179" s="102">
        <v>10700</v>
      </c>
      <c r="E179" s="86">
        <v>10648</v>
      </c>
      <c r="F179" s="87">
        <f t="shared" ref="F179" si="31">IF(OR(D179="-",IF(E179="-",0,E179)&gt;=IF(D179="-",0,D179)),"-",IF(D179="-",0,D179)-IF(E179="-",0,E179))</f>
        <v>52</v>
      </c>
    </row>
    <row r="180" spans="1:6" ht="21.4" customHeight="1">
      <c r="A180" s="76" t="s">
        <v>308</v>
      </c>
      <c r="B180" s="78" t="s">
        <v>93</v>
      </c>
      <c r="C180" s="79" t="s">
        <v>309</v>
      </c>
      <c r="D180" s="101">
        <f t="shared" ref="D180:E182" si="32">D181</f>
        <v>3654100</v>
      </c>
      <c r="E180" s="80">
        <f t="shared" si="32"/>
        <v>3653541.19</v>
      </c>
      <c r="F180" s="81">
        <f t="shared" ref="F180:F210" si="33">IF(OR(D180="-",IF(E180="-",0,E180)&gt;=IF(D180="-",0,D180)),"-",IF(D180="-",0,D180)-IF(E180="-",0,E180))</f>
        <v>558.81000000005588</v>
      </c>
    </row>
    <row r="181" spans="1:6">
      <c r="A181" s="83" t="s">
        <v>310</v>
      </c>
      <c r="B181" s="84" t="s">
        <v>93</v>
      </c>
      <c r="C181" s="85" t="s">
        <v>311</v>
      </c>
      <c r="D181" s="102">
        <f t="shared" si="32"/>
        <v>3654100</v>
      </c>
      <c r="E181" s="86">
        <f t="shared" si="32"/>
        <v>3653541.19</v>
      </c>
      <c r="F181" s="87">
        <f t="shared" si="33"/>
        <v>558.81000000005588</v>
      </c>
    </row>
    <row r="182" spans="1:6" ht="36.950000000000003" customHeight="1">
      <c r="A182" s="83" t="s">
        <v>312</v>
      </c>
      <c r="B182" s="84" t="s">
        <v>93</v>
      </c>
      <c r="C182" s="85" t="s">
        <v>313</v>
      </c>
      <c r="D182" s="102">
        <f t="shared" si="32"/>
        <v>3654100</v>
      </c>
      <c r="E182" s="86">
        <f t="shared" si="32"/>
        <v>3653541.19</v>
      </c>
      <c r="F182" s="87">
        <f t="shared" si="33"/>
        <v>558.81000000005588</v>
      </c>
    </row>
    <row r="183" spans="1:6">
      <c r="A183" s="83" t="s">
        <v>314</v>
      </c>
      <c r="B183" s="84" t="s">
        <v>93</v>
      </c>
      <c r="C183" s="85" t="s">
        <v>315</v>
      </c>
      <c r="D183" s="102">
        <f>D184+D188+D192</f>
        <v>3654100</v>
      </c>
      <c r="E183" s="102">
        <f>E184+E188+E192</f>
        <v>3653541.19</v>
      </c>
      <c r="F183" s="87">
        <f t="shared" si="33"/>
        <v>558.81000000005588</v>
      </c>
    </row>
    <row r="184" spans="1:6" ht="86.1" customHeight="1">
      <c r="A184" s="88" t="s">
        <v>316</v>
      </c>
      <c r="B184" s="84" t="s">
        <v>93</v>
      </c>
      <c r="C184" s="85" t="s">
        <v>317</v>
      </c>
      <c r="D184" s="102">
        <f t="shared" ref="D184:E186" si="34">D185</f>
        <v>3423242.19</v>
      </c>
      <c r="E184" s="86">
        <f t="shared" si="34"/>
        <v>3423242.19</v>
      </c>
      <c r="F184" s="87" t="str">
        <f t="shared" si="33"/>
        <v>-</v>
      </c>
    </row>
    <row r="185" spans="1:6" ht="36.950000000000003" customHeight="1">
      <c r="A185" s="83" t="s">
        <v>318</v>
      </c>
      <c r="B185" s="84" t="s">
        <v>93</v>
      </c>
      <c r="C185" s="85" t="s">
        <v>319</v>
      </c>
      <c r="D185" s="102">
        <f t="shared" si="34"/>
        <v>3423242.19</v>
      </c>
      <c r="E185" s="86">
        <f t="shared" si="34"/>
        <v>3423242.19</v>
      </c>
      <c r="F185" s="87" t="str">
        <f t="shared" si="33"/>
        <v>-</v>
      </c>
    </row>
    <row r="186" spans="1:6">
      <c r="A186" s="83" t="s">
        <v>320</v>
      </c>
      <c r="B186" s="84" t="s">
        <v>93</v>
      </c>
      <c r="C186" s="85" t="s">
        <v>321</v>
      </c>
      <c r="D186" s="102">
        <f t="shared" si="34"/>
        <v>3423242.19</v>
      </c>
      <c r="E186" s="86">
        <f t="shared" si="34"/>
        <v>3423242.19</v>
      </c>
      <c r="F186" s="87" t="str">
        <f t="shared" si="33"/>
        <v>-</v>
      </c>
    </row>
    <row r="187" spans="1:6" ht="61.5" customHeight="1">
      <c r="A187" s="83" t="s">
        <v>322</v>
      </c>
      <c r="B187" s="84" t="s">
        <v>93</v>
      </c>
      <c r="C187" s="85" t="s">
        <v>323</v>
      </c>
      <c r="D187" s="102">
        <v>3423242.19</v>
      </c>
      <c r="E187" s="86">
        <v>3423242.19</v>
      </c>
      <c r="F187" s="87" t="str">
        <f t="shared" si="33"/>
        <v>-</v>
      </c>
    </row>
    <row r="188" spans="1:6" ht="63.75">
      <c r="A188" s="93" t="s">
        <v>552</v>
      </c>
      <c r="B188" s="118" t="s">
        <v>93</v>
      </c>
      <c r="C188" s="85" t="s">
        <v>504</v>
      </c>
      <c r="D188" s="102">
        <v>180000</v>
      </c>
      <c r="E188" s="86">
        <v>179500</v>
      </c>
      <c r="F188" s="87">
        <f t="shared" si="33"/>
        <v>500</v>
      </c>
    </row>
    <row r="189" spans="1:6" ht="36.950000000000003" customHeight="1">
      <c r="A189" s="83" t="s">
        <v>318</v>
      </c>
      <c r="B189" s="118" t="s">
        <v>93</v>
      </c>
      <c r="C189" s="85" t="s">
        <v>505</v>
      </c>
      <c r="D189" s="102">
        <v>180000</v>
      </c>
      <c r="E189" s="86">
        <v>179500</v>
      </c>
      <c r="F189" s="87">
        <f t="shared" si="33"/>
        <v>500</v>
      </c>
    </row>
    <row r="190" spans="1:6">
      <c r="A190" s="83" t="s">
        <v>320</v>
      </c>
      <c r="B190" s="118" t="s">
        <v>93</v>
      </c>
      <c r="C190" s="85" t="s">
        <v>506</v>
      </c>
      <c r="D190" s="102">
        <v>180000</v>
      </c>
      <c r="E190" s="86">
        <v>179500</v>
      </c>
      <c r="F190" s="87">
        <f t="shared" si="33"/>
        <v>500</v>
      </c>
    </row>
    <row r="191" spans="1:6" ht="27.75" customHeight="1">
      <c r="A191" s="83" t="s">
        <v>507</v>
      </c>
      <c r="B191" s="118" t="s">
        <v>93</v>
      </c>
      <c r="C191" s="85" t="s">
        <v>508</v>
      </c>
      <c r="D191" s="102">
        <v>180000</v>
      </c>
      <c r="E191" s="86">
        <v>179500</v>
      </c>
      <c r="F191" s="87">
        <f t="shared" si="33"/>
        <v>500</v>
      </c>
    </row>
    <row r="192" spans="1:6" ht="84" customHeight="1">
      <c r="A192" s="88" t="s">
        <v>553</v>
      </c>
      <c r="B192" s="118" t="s">
        <v>93</v>
      </c>
      <c r="C192" s="85" t="s">
        <v>509</v>
      </c>
      <c r="D192" s="102">
        <v>50857.81</v>
      </c>
      <c r="E192" s="86">
        <v>50799</v>
      </c>
      <c r="F192" s="87">
        <f t="shared" si="33"/>
        <v>58.809999999997672</v>
      </c>
    </row>
    <row r="193" spans="1:6" ht="36.950000000000003" customHeight="1">
      <c r="A193" s="83" t="s">
        <v>318</v>
      </c>
      <c r="B193" s="118" t="s">
        <v>93</v>
      </c>
      <c r="C193" s="85" t="s">
        <v>510</v>
      </c>
      <c r="D193" s="102">
        <v>50857.81</v>
      </c>
      <c r="E193" s="86">
        <v>50799</v>
      </c>
      <c r="F193" s="87">
        <f t="shared" si="33"/>
        <v>58.809999999997672</v>
      </c>
    </row>
    <row r="194" spans="1:6" ht="17.25" customHeight="1">
      <c r="A194" s="83" t="s">
        <v>320</v>
      </c>
      <c r="B194" s="118" t="s">
        <v>93</v>
      </c>
      <c r="C194" s="85" t="s">
        <v>511</v>
      </c>
      <c r="D194" s="102">
        <v>50857.81</v>
      </c>
      <c r="E194" s="86">
        <v>50799</v>
      </c>
      <c r="F194" s="87">
        <f t="shared" si="33"/>
        <v>58.809999999997672</v>
      </c>
    </row>
    <row r="195" spans="1:6" ht="22.5" customHeight="1">
      <c r="A195" s="83" t="s">
        <v>507</v>
      </c>
      <c r="B195" s="118" t="s">
        <v>93</v>
      </c>
      <c r="C195" s="85" t="s">
        <v>512</v>
      </c>
      <c r="D195" s="102">
        <v>50857.81</v>
      </c>
      <c r="E195" s="86">
        <v>50799</v>
      </c>
      <c r="F195" s="87">
        <f t="shared" si="33"/>
        <v>58.809999999997672</v>
      </c>
    </row>
    <row r="196" spans="1:6" ht="21.4" customHeight="1">
      <c r="A196" s="76" t="s">
        <v>324</v>
      </c>
      <c r="B196" s="78" t="s">
        <v>93</v>
      </c>
      <c r="C196" s="79" t="s">
        <v>325</v>
      </c>
      <c r="D196" s="101">
        <f t="shared" ref="D196:E202" si="35">D197</f>
        <v>124000</v>
      </c>
      <c r="E196" s="80">
        <f t="shared" si="35"/>
        <v>123981</v>
      </c>
      <c r="F196" s="81">
        <f t="shared" si="33"/>
        <v>19</v>
      </c>
    </row>
    <row r="197" spans="1:6">
      <c r="A197" s="83" t="s">
        <v>326</v>
      </c>
      <c r="B197" s="84" t="s">
        <v>93</v>
      </c>
      <c r="C197" s="85" t="s">
        <v>327</v>
      </c>
      <c r="D197" s="102">
        <f t="shared" si="35"/>
        <v>124000</v>
      </c>
      <c r="E197" s="86">
        <f t="shared" si="35"/>
        <v>123981</v>
      </c>
      <c r="F197" s="87">
        <f t="shared" si="33"/>
        <v>19</v>
      </c>
    </row>
    <row r="198" spans="1:6" ht="36.950000000000003" customHeight="1">
      <c r="A198" s="83" t="s">
        <v>165</v>
      </c>
      <c r="B198" s="84" t="s">
        <v>93</v>
      </c>
      <c r="C198" s="85" t="s">
        <v>328</v>
      </c>
      <c r="D198" s="102">
        <f t="shared" si="35"/>
        <v>124000</v>
      </c>
      <c r="E198" s="86">
        <f t="shared" si="35"/>
        <v>123981</v>
      </c>
      <c r="F198" s="87">
        <f t="shared" si="33"/>
        <v>19</v>
      </c>
    </row>
    <row r="199" spans="1:6" ht="98.45" customHeight="1">
      <c r="A199" s="88" t="s">
        <v>329</v>
      </c>
      <c r="B199" s="84" t="s">
        <v>93</v>
      </c>
      <c r="C199" s="85" t="s">
        <v>330</v>
      </c>
      <c r="D199" s="102">
        <f t="shared" si="35"/>
        <v>124000</v>
      </c>
      <c r="E199" s="86">
        <f t="shared" si="35"/>
        <v>123981</v>
      </c>
      <c r="F199" s="87">
        <f t="shared" si="33"/>
        <v>19</v>
      </c>
    </row>
    <row r="200" spans="1:6" ht="135" customHeight="1">
      <c r="A200" s="88" t="s">
        <v>331</v>
      </c>
      <c r="B200" s="84" t="s">
        <v>93</v>
      </c>
      <c r="C200" s="85" t="s">
        <v>332</v>
      </c>
      <c r="D200" s="102">
        <f t="shared" si="35"/>
        <v>124000</v>
      </c>
      <c r="E200" s="86">
        <f t="shared" si="35"/>
        <v>123981</v>
      </c>
      <c r="F200" s="87">
        <f t="shared" si="33"/>
        <v>19</v>
      </c>
    </row>
    <row r="201" spans="1:6" ht="24.6" customHeight="1">
      <c r="A201" s="83" t="s">
        <v>333</v>
      </c>
      <c r="B201" s="84" t="s">
        <v>93</v>
      </c>
      <c r="C201" s="85" t="s">
        <v>334</v>
      </c>
      <c r="D201" s="102">
        <f t="shared" si="35"/>
        <v>124000</v>
      </c>
      <c r="E201" s="86">
        <f t="shared" si="35"/>
        <v>123981</v>
      </c>
      <c r="F201" s="87">
        <f t="shared" si="33"/>
        <v>19</v>
      </c>
    </row>
    <row r="202" spans="1:6" ht="24.6" customHeight="1">
      <c r="A202" s="83" t="s">
        <v>335</v>
      </c>
      <c r="B202" s="84" t="s">
        <v>93</v>
      </c>
      <c r="C202" s="85" t="s">
        <v>336</v>
      </c>
      <c r="D202" s="102">
        <f t="shared" si="35"/>
        <v>124000</v>
      </c>
      <c r="E202" s="86">
        <f t="shared" si="35"/>
        <v>123981</v>
      </c>
      <c r="F202" s="87">
        <f t="shared" si="33"/>
        <v>19</v>
      </c>
    </row>
    <row r="203" spans="1:6" ht="24.6" customHeight="1">
      <c r="A203" s="83" t="s">
        <v>337</v>
      </c>
      <c r="B203" s="84" t="s">
        <v>93</v>
      </c>
      <c r="C203" s="85" t="s">
        <v>338</v>
      </c>
      <c r="D203" s="102">
        <v>124000</v>
      </c>
      <c r="E203" s="86">
        <v>123981</v>
      </c>
      <c r="F203" s="87">
        <f t="shared" si="33"/>
        <v>19</v>
      </c>
    </row>
    <row r="204" spans="1:6" ht="24.6" customHeight="1">
      <c r="A204" s="76" t="s">
        <v>477</v>
      </c>
      <c r="B204" s="78" t="s">
        <v>93</v>
      </c>
      <c r="C204" s="79" t="s">
        <v>339</v>
      </c>
      <c r="D204" s="101">
        <f t="shared" ref="D204:E209" si="36">D205</f>
        <v>1300</v>
      </c>
      <c r="E204" s="80">
        <f t="shared" si="36"/>
        <v>1261.57</v>
      </c>
      <c r="F204" s="81">
        <f t="shared" si="33"/>
        <v>38.430000000000064</v>
      </c>
    </row>
    <row r="205" spans="1:6" ht="24.6" customHeight="1">
      <c r="A205" s="83" t="s">
        <v>478</v>
      </c>
      <c r="B205" s="84" t="s">
        <v>93</v>
      </c>
      <c r="C205" s="85" t="s">
        <v>340</v>
      </c>
      <c r="D205" s="102">
        <f t="shared" si="36"/>
        <v>1300</v>
      </c>
      <c r="E205" s="86">
        <f t="shared" si="36"/>
        <v>1261.57</v>
      </c>
      <c r="F205" s="87">
        <f t="shared" si="33"/>
        <v>38.430000000000064</v>
      </c>
    </row>
    <row r="206" spans="1:6" ht="36.950000000000003" customHeight="1">
      <c r="A206" s="83" t="s">
        <v>125</v>
      </c>
      <c r="B206" s="84" t="s">
        <v>93</v>
      </c>
      <c r="C206" s="85" t="s">
        <v>341</v>
      </c>
      <c r="D206" s="102">
        <f t="shared" si="36"/>
        <v>1300</v>
      </c>
      <c r="E206" s="86">
        <f t="shared" si="36"/>
        <v>1261.57</v>
      </c>
      <c r="F206" s="87">
        <f t="shared" si="33"/>
        <v>38.430000000000064</v>
      </c>
    </row>
    <row r="207" spans="1:6" ht="24.6" customHeight="1">
      <c r="A207" s="83" t="s">
        <v>342</v>
      </c>
      <c r="B207" s="84" t="s">
        <v>93</v>
      </c>
      <c r="C207" s="85" t="s">
        <v>343</v>
      </c>
      <c r="D207" s="102">
        <f t="shared" si="36"/>
        <v>1300</v>
      </c>
      <c r="E207" s="86">
        <f t="shared" si="36"/>
        <v>1261.57</v>
      </c>
      <c r="F207" s="87">
        <f t="shared" si="33"/>
        <v>38.430000000000064</v>
      </c>
    </row>
    <row r="208" spans="1:6" ht="75" customHeight="1">
      <c r="A208" s="91" t="s">
        <v>481</v>
      </c>
      <c r="B208" s="90" t="s">
        <v>93</v>
      </c>
      <c r="C208" s="85" t="s">
        <v>344</v>
      </c>
      <c r="D208" s="102">
        <f t="shared" si="36"/>
        <v>1300</v>
      </c>
      <c r="E208" s="86">
        <f t="shared" si="36"/>
        <v>1261.57</v>
      </c>
      <c r="F208" s="87">
        <f t="shared" si="33"/>
        <v>38.430000000000064</v>
      </c>
    </row>
    <row r="209" spans="1:6" ht="24.6" customHeight="1">
      <c r="A209" s="83" t="s">
        <v>345</v>
      </c>
      <c r="B209" s="84" t="s">
        <v>93</v>
      </c>
      <c r="C209" s="85" t="s">
        <v>346</v>
      </c>
      <c r="D209" s="102">
        <f t="shared" si="36"/>
        <v>1300</v>
      </c>
      <c r="E209" s="86">
        <f t="shared" si="36"/>
        <v>1261.57</v>
      </c>
      <c r="F209" s="87">
        <f t="shared" si="33"/>
        <v>38.430000000000064</v>
      </c>
    </row>
    <row r="210" spans="1:6">
      <c r="A210" s="83" t="s">
        <v>347</v>
      </c>
      <c r="B210" s="84" t="s">
        <v>93</v>
      </c>
      <c r="C210" s="85" t="s">
        <v>348</v>
      </c>
      <c r="D210" s="102">
        <v>1300</v>
      </c>
      <c r="E210" s="86">
        <v>1261.57</v>
      </c>
      <c r="F210" s="87">
        <f t="shared" si="33"/>
        <v>38.430000000000064</v>
      </c>
    </row>
    <row r="211" spans="1:6" ht="9" customHeight="1">
      <c r="A211" s="77"/>
      <c r="B211" s="55"/>
      <c r="C211" s="56"/>
      <c r="D211" s="119"/>
      <c r="E211" s="55"/>
      <c r="F211" s="55"/>
    </row>
    <row r="212" spans="1:6" ht="13.5" customHeight="1">
      <c r="A212" s="94" t="s">
        <v>349</v>
      </c>
      <c r="B212" s="95" t="s">
        <v>350</v>
      </c>
      <c r="C212" s="96" t="s">
        <v>94</v>
      </c>
      <c r="D212" s="120">
        <v>417500</v>
      </c>
      <c r="E212" s="97">
        <v>1104128.02</v>
      </c>
      <c r="F212" s="98" t="s">
        <v>351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8"/>
  <sheetViews>
    <sheetView showGridLines="0" topLeftCell="A13" workbookViewId="0">
      <selection activeCell="J20" sqref="J2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55" t="s">
        <v>352</v>
      </c>
      <c r="B1" s="155"/>
      <c r="C1" s="155"/>
      <c r="D1" s="155"/>
      <c r="E1" s="155"/>
      <c r="F1" s="155"/>
    </row>
    <row r="2" spans="1:6" ht="13.15" customHeight="1">
      <c r="A2" s="140" t="s">
        <v>353</v>
      </c>
      <c r="B2" s="140"/>
      <c r="C2" s="140"/>
      <c r="D2" s="140"/>
      <c r="E2" s="140"/>
      <c r="F2" s="140"/>
    </row>
    <row r="3" spans="1:6" ht="9" customHeight="1" thickBot="1">
      <c r="A3" s="5"/>
      <c r="B3" s="57"/>
      <c r="C3" s="42"/>
      <c r="D3" s="8"/>
      <c r="E3" s="8"/>
      <c r="F3" s="42"/>
    </row>
    <row r="4" spans="1:6" ht="13.9" customHeight="1">
      <c r="A4" s="134" t="s">
        <v>19</v>
      </c>
      <c r="B4" s="128" t="s">
        <v>20</v>
      </c>
      <c r="C4" s="145" t="s">
        <v>354</v>
      </c>
      <c r="D4" s="131" t="s">
        <v>22</v>
      </c>
      <c r="E4" s="131" t="s">
        <v>23</v>
      </c>
      <c r="F4" s="137" t="s">
        <v>24</v>
      </c>
    </row>
    <row r="5" spans="1:6" ht="4.9000000000000004" customHeight="1">
      <c r="A5" s="135"/>
      <c r="B5" s="129"/>
      <c r="C5" s="146"/>
      <c r="D5" s="132"/>
      <c r="E5" s="132"/>
      <c r="F5" s="138"/>
    </row>
    <row r="6" spans="1:6" ht="6" customHeight="1">
      <c r="A6" s="135"/>
      <c r="B6" s="129"/>
      <c r="C6" s="146"/>
      <c r="D6" s="132"/>
      <c r="E6" s="132"/>
      <c r="F6" s="138"/>
    </row>
    <row r="7" spans="1:6" ht="4.9000000000000004" customHeight="1">
      <c r="A7" s="135"/>
      <c r="B7" s="129"/>
      <c r="C7" s="146"/>
      <c r="D7" s="132"/>
      <c r="E7" s="132"/>
      <c r="F7" s="138"/>
    </row>
    <row r="8" spans="1:6" ht="6" customHeight="1">
      <c r="A8" s="135"/>
      <c r="B8" s="129"/>
      <c r="C8" s="146"/>
      <c r="D8" s="132"/>
      <c r="E8" s="132"/>
      <c r="F8" s="138"/>
    </row>
    <row r="9" spans="1:6" ht="6" customHeight="1">
      <c r="A9" s="135"/>
      <c r="B9" s="129"/>
      <c r="C9" s="146"/>
      <c r="D9" s="132"/>
      <c r="E9" s="132"/>
      <c r="F9" s="138"/>
    </row>
    <row r="10" spans="1:6" ht="18" customHeight="1">
      <c r="A10" s="136"/>
      <c r="B10" s="130"/>
      <c r="C10" s="156"/>
      <c r="D10" s="133"/>
      <c r="E10" s="133"/>
      <c r="F10" s="139"/>
    </row>
    <row r="11" spans="1:6" ht="13.5" customHeight="1" thickBot="1">
      <c r="A11" s="17">
        <v>1</v>
      </c>
      <c r="B11" s="18">
        <v>2</v>
      </c>
      <c r="C11" s="19">
        <v>3</v>
      </c>
      <c r="D11" s="20" t="s">
        <v>25</v>
      </c>
      <c r="E11" s="49" t="s">
        <v>26</v>
      </c>
      <c r="F11" s="22" t="s">
        <v>27</v>
      </c>
    </row>
    <row r="12" spans="1:6" ht="24.6" customHeight="1">
      <c r="A12" s="58" t="s">
        <v>355</v>
      </c>
      <c r="B12" s="59" t="s">
        <v>356</v>
      </c>
      <c r="C12" s="60" t="s">
        <v>94</v>
      </c>
      <c r="D12" s="124">
        <f>D21+D20+D18</f>
        <v>417500</v>
      </c>
      <c r="E12" s="61">
        <f>E21+E20+E18</f>
        <v>-1104128.0199999958</v>
      </c>
      <c r="F12" s="62">
        <f>D12-E12</f>
        <v>1521628.0199999958</v>
      </c>
    </row>
    <row r="13" spans="1:6">
      <c r="A13" s="63" t="s">
        <v>31</v>
      </c>
      <c r="B13" s="64"/>
      <c r="C13" s="65"/>
      <c r="D13" s="125"/>
      <c r="E13" s="66"/>
      <c r="F13" s="67"/>
    </row>
    <row r="14" spans="1:6" ht="24.6" customHeight="1">
      <c r="A14" s="70" t="s">
        <v>357</v>
      </c>
      <c r="B14" s="60" t="s">
        <v>358</v>
      </c>
      <c r="C14" s="60" t="s">
        <v>386</v>
      </c>
      <c r="D14" s="124">
        <v>0</v>
      </c>
      <c r="E14" s="61">
        <v>0</v>
      </c>
      <c r="F14" s="61" t="s">
        <v>36</v>
      </c>
    </row>
    <row r="15" spans="1:6" ht="24.6" customHeight="1">
      <c r="A15" s="70" t="s">
        <v>387</v>
      </c>
      <c r="B15" s="60" t="s">
        <v>358</v>
      </c>
      <c r="C15" s="60" t="s">
        <v>388</v>
      </c>
      <c r="D15" s="124">
        <v>0</v>
      </c>
      <c r="E15" s="61">
        <v>0</v>
      </c>
      <c r="F15" s="61" t="s">
        <v>36</v>
      </c>
    </row>
    <row r="16" spans="1:6" ht="35.25" customHeight="1">
      <c r="A16" s="70" t="s">
        <v>389</v>
      </c>
      <c r="B16" s="60" t="s">
        <v>358</v>
      </c>
      <c r="C16" s="60" t="s">
        <v>390</v>
      </c>
      <c r="D16" s="124">
        <v>0</v>
      </c>
      <c r="E16" s="61">
        <v>0</v>
      </c>
      <c r="F16" s="61" t="s">
        <v>36</v>
      </c>
    </row>
    <row r="17" spans="1:6" ht="45.75" customHeight="1">
      <c r="A17" s="70" t="s">
        <v>391</v>
      </c>
      <c r="B17" s="60" t="s">
        <v>358</v>
      </c>
      <c r="C17" s="60" t="s">
        <v>392</v>
      </c>
      <c r="D17" s="124">
        <v>2284700</v>
      </c>
      <c r="E17" s="61">
        <f>E18</f>
        <v>2284700</v>
      </c>
      <c r="F17" s="61" t="s">
        <v>36</v>
      </c>
    </row>
    <row r="18" spans="1:6" ht="54" customHeight="1">
      <c r="A18" s="70" t="s">
        <v>407</v>
      </c>
      <c r="B18" s="60" t="s">
        <v>358</v>
      </c>
      <c r="C18" s="60" t="s">
        <v>409</v>
      </c>
      <c r="D18" s="124">
        <v>2284700</v>
      </c>
      <c r="E18" s="61">
        <v>2284700</v>
      </c>
      <c r="F18" s="61" t="s">
        <v>36</v>
      </c>
    </row>
    <row r="19" spans="1:6" ht="45.75" customHeight="1">
      <c r="A19" s="70" t="s">
        <v>393</v>
      </c>
      <c r="B19" s="60" t="s">
        <v>358</v>
      </c>
      <c r="C19" s="60" t="s">
        <v>394</v>
      </c>
      <c r="D19" s="124">
        <v>-2284700</v>
      </c>
      <c r="E19" s="61">
        <f>E20</f>
        <v>-2284700</v>
      </c>
      <c r="F19" s="61" t="s">
        <v>36</v>
      </c>
    </row>
    <row r="20" spans="1:6" ht="55.5" customHeight="1">
      <c r="A20" s="70" t="s">
        <v>408</v>
      </c>
      <c r="B20" s="60" t="s">
        <v>358</v>
      </c>
      <c r="C20" s="60" t="s">
        <v>395</v>
      </c>
      <c r="D20" s="124">
        <v>-2284700</v>
      </c>
      <c r="E20" s="61">
        <v>-2284700</v>
      </c>
      <c r="F20" s="61" t="s">
        <v>36</v>
      </c>
    </row>
    <row r="21" spans="1:6">
      <c r="A21" s="58" t="s">
        <v>359</v>
      </c>
      <c r="B21" s="59" t="s">
        <v>360</v>
      </c>
      <c r="C21" s="60" t="s">
        <v>361</v>
      </c>
      <c r="D21" s="124">
        <f>D22</f>
        <v>417500</v>
      </c>
      <c r="E21" s="61">
        <f>E22</f>
        <v>-1104128.0199999958</v>
      </c>
      <c r="F21" s="62">
        <f>D21-E21</f>
        <v>1521628.0199999958</v>
      </c>
    </row>
    <row r="22" spans="1:6" ht="24.6" customHeight="1">
      <c r="A22" s="58" t="s">
        <v>362</v>
      </c>
      <c r="B22" s="59" t="s">
        <v>360</v>
      </c>
      <c r="C22" s="60" t="s">
        <v>363</v>
      </c>
      <c r="D22" s="124">
        <v>417500</v>
      </c>
      <c r="E22" s="61">
        <f>E27+E32</f>
        <v>-1104128.0199999958</v>
      </c>
      <c r="F22" s="62">
        <f>D22-E22</f>
        <v>1521628.0199999958</v>
      </c>
    </row>
    <row r="23" spans="1:6">
      <c r="A23" s="58" t="s">
        <v>396</v>
      </c>
      <c r="B23" s="59" t="s">
        <v>364</v>
      </c>
      <c r="C23" s="60" t="s">
        <v>462</v>
      </c>
      <c r="D23" s="124">
        <f>D24</f>
        <v>-47609800</v>
      </c>
      <c r="E23" s="61">
        <f>E24</f>
        <v>-41704387.439999998</v>
      </c>
      <c r="F23" s="62" t="s">
        <v>351</v>
      </c>
    </row>
    <row r="24" spans="1:6" ht="24.6" customHeight="1">
      <c r="A24" s="71" t="s">
        <v>397</v>
      </c>
      <c r="B24" s="72" t="s">
        <v>364</v>
      </c>
      <c r="C24" s="73" t="s">
        <v>463</v>
      </c>
      <c r="D24" s="126">
        <f t="shared" ref="D24:E26" si="0">D25</f>
        <v>-47609800</v>
      </c>
      <c r="E24" s="74">
        <f t="shared" si="0"/>
        <v>-41704387.439999998</v>
      </c>
      <c r="F24" s="62"/>
    </row>
    <row r="25" spans="1:6">
      <c r="A25" s="71" t="s">
        <v>398</v>
      </c>
      <c r="B25" s="72" t="s">
        <v>364</v>
      </c>
      <c r="C25" s="73" t="s">
        <v>471</v>
      </c>
      <c r="D25" s="126">
        <f t="shared" si="0"/>
        <v>-47609800</v>
      </c>
      <c r="E25" s="74">
        <f t="shared" si="0"/>
        <v>-41704387.439999998</v>
      </c>
      <c r="F25" s="62"/>
    </row>
    <row r="26" spans="1:6" ht="36.950000000000003" customHeight="1">
      <c r="A26" s="71" t="s">
        <v>399</v>
      </c>
      <c r="B26" s="72" t="s">
        <v>364</v>
      </c>
      <c r="C26" s="73" t="s">
        <v>470</v>
      </c>
      <c r="D26" s="126">
        <f t="shared" si="0"/>
        <v>-47609800</v>
      </c>
      <c r="E26" s="74">
        <f t="shared" si="0"/>
        <v>-41704387.439999998</v>
      </c>
      <c r="F26" s="62"/>
    </row>
    <row r="27" spans="1:6" ht="24.6" customHeight="1">
      <c r="A27" s="23" t="s">
        <v>365</v>
      </c>
      <c r="B27" s="24" t="s">
        <v>364</v>
      </c>
      <c r="C27" s="68" t="s">
        <v>469</v>
      </c>
      <c r="D27" s="127">
        <v>-47609800</v>
      </c>
      <c r="E27" s="26">
        <v>-41704387.439999998</v>
      </c>
      <c r="F27" s="54" t="s">
        <v>351</v>
      </c>
    </row>
    <row r="28" spans="1:6" ht="12.75" customHeight="1">
      <c r="A28" s="58" t="s">
        <v>400</v>
      </c>
      <c r="B28" s="59" t="s">
        <v>366</v>
      </c>
      <c r="C28" s="60" t="s">
        <v>468</v>
      </c>
      <c r="D28" s="124">
        <f t="shared" ref="D28:E31" si="1">D29</f>
        <v>48027283</v>
      </c>
      <c r="E28" s="61">
        <f t="shared" si="1"/>
        <v>40600259.420000002</v>
      </c>
      <c r="F28" s="62" t="s">
        <v>351</v>
      </c>
    </row>
    <row r="29" spans="1:6" ht="12.75" customHeight="1">
      <c r="A29" s="23" t="s">
        <v>401</v>
      </c>
      <c r="B29" s="24" t="s">
        <v>366</v>
      </c>
      <c r="C29" s="68" t="s">
        <v>467</v>
      </c>
      <c r="D29" s="127">
        <f t="shared" si="1"/>
        <v>48027283</v>
      </c>
      <c r="E29" s="26">
        <f t="shared" si="1"/>
        <v>40600259.420000002</v>
      </c>
      <c r="F29" s="54" t="s">
        <v>351</v>
      </c>
    </row>
    <row r="30" spans="1:6" ht="18.75" customHeight="1">
      <c r="A30" s="23" t="s">
        <v>402</v>
      </c>
      <c r="B30" s="24" t="s">
        <v>366</v>
      </c>
      <c r="C30" s="68" t="s">
        <v>466</v>
      </c>
      <c r="D30" s="127">
        <f t="shared" si="1"/>
        <v>48027283</v>
      </c>
      <c r="E30" s="26">
        <f t="shared" si="1"/>
        <v>40600259.420000002</v>
      </c>
      <c r="F30" s="54"/>
    </row>
    <row r="31" spans="1:6" ht="22.5" customHeight="1">
      <c r="A31" s="23" t="s">
        <v>403</v>
      </c>
      <c r="B31" s="24" t="s">
        <v>366</v>
      </c>
      <c r="C31" s="68" t="s">
        <v>465</v>
      </c>
      <c r="D31" s="127">
        <f t="shared" si="1"/>
        <v>48027283</v>
      </c>
      <c r="E31" s="26">
        <f t="shared" si="1"/>
        <v>40600259.420000002</v>
      </c>
      <c r="F31" s="54"/>
    </row>
    <row r="32" spans="1:6" ht="23.25" customHeight="1">
      <c r="A32" s="23" t="s">
        <v>367</v>
      </c>
      <c r="B32" s="24" t="s">
        <v>366</v>
      </c>
      <c r="C32" s="68" t="s">
        <v>464</v>
      </c>
      <c r="D32" s="127">
        <v>48027283</v>
      </c>
      <c r="E32" s="26">
        <v>40600259.420000002</v>
      </c>
      <c r="F32" s="54" t="s">
        <v>351</v>
      </c>
    </row>
    <row r="38" spans="1:6" ht="12.75" customHeight="1">
      <c r="C38" t="s">
        <v>404</v>
      </c>
    </row>
    <row r="41" spans="1:6" ht="12.75" customHeight="1">
      <c r="C41" t="s">
        <v>405</v>
      </c>
    </row>
    <row r="44" spans="1:6" ht="12.75" customHeight="1">
      <c r="C44" t="s">
        <v>406</v>
      </c>
    </row>
    <row r="48" spans="1:6" ht="12.75" customHeight="1">
      <c r="A48" s="10"/>
      <c r="D48" s="2"/>
      <c r="E48" s="2"/>
      <c r="F48" s="6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8" stopIfTrue="1" operator="equal">
      <formula>0</formula>
    </cfRule>
  </conditionalFormatting>
  <conditionalFormatting sqref="E28:F28">
    <cfRule type="cellIs" priority="19" stopIfTrue="1" operator="equal">
      <formula>0</formula>
    </cfRule>
  </conditionalFormatting>
  <conditionalFormatting sqref="E30:F30">
    <cfRule type="cellIs" priority="20" stopIfTrue="1" operator="equal">
      <formula>0</formula>
    </cfRule>
  </conditionalFormatting>
  <conditionalFormatting sqref="E101:F101">
    <cfRule type="cellIs" priority="21" stopIfTrue="1" operator="equal">
      <formula>0</formula>
    </cfRule>
  </conditionalFormatting>
  <conditionalFormatting sqref="F15:F17 E13:F13 E15">
    <cfRule type="cellIs" priority="17" stopIfTrue="1" operator="equal">
      <formula>0</formula>
    </cfRule>
  </conditionalFormatting>
  <conditionalFormatting sqref="E28:F28">
    <cfRule type="cellIs" priority="16" stopIfTrue="1" operator="equal">
      <formula>0</formula>
    </cfRule>
  </conditionalFormatting>
  <conditionalFormatting sqref="E30:F30">
    <cfRule type="cellIs" priority="15" stopIfTrue="1" operator="equal">
      <formula>0</formula>
    </cfRule>
  </conditionalFormatting>
  <conditionalFormatting sqref="E101:F101">
    <cfRule type="cellIs" priority="14" stopIfTrue="1" operator="equal">
      <formula>0</formula>
    </cfRule>
  </conditionalFormatting>
  <conditionalFormatting sqref="F15:F17 E13:F13 E15">
    <cfRule type="cellIs" priority="13" stopIfTrue="1" operator="equal">
      <formula>0</formula>
    </cfRule>
  </conditionalFormatting>
  <conditionalFormatting sqref="E28:F28">
    <cfRule type="cellIs" priority="12" stopIfTrue="1" operator="equal">
      <formula>0</formula>
    </cfRule>
  </conditionalFormatting>
  <conditionalFormatting sqref="E30:F30">
    <cfRule type="cellIs" priority="11" stopIfTrue="1" operator="equal">
      <formula>0</formula>
    </cfRule>
  </conditionalFormatting>
  <conditionalFormatting sqref="E101:F101">
    <cfRule type="cellIs" priority="10" stopIfTrue="1" operator="equal">
      <formula>0</formula>
    </cfRule>
  </conditionalFormatting>
  <conditionalFormatting sqref="F15:F17 E13:F13 E15">
    <cfRule type="cellIs" priority="9" stopIfTrue="1" operator="equal">
      <formula>0</formula>
    </cfRule>
  </conditionalFormatting>
  <conditionalFormatting sqref="E28:F28">
    <cfRule type="cellIs" priority="8" stopIfTrue="1" operator="equal">
      <formula>0</formula>
    </cfRule>
  </conditionalFormatting>
  <conditionalFormatting sqref="E30:F30">
    <cfRule type="cellIs" priority="7" stopIfTrue="1" operator="equal">
      <formula>0</formula>
    </cfRule>
  </conditionalFormatting>
  <conditionalFormatting sqref="E101:F101">
    <cfRule type="cellIs" priority="6" stopIfTrue="1" operator="equal">
      <formula>0</formula>
    </cfRule>
  </conditionalFormatting>
  <conditionalFormatting sqref="E13:F13">
    <cfRule type="cellIs" priority="5" stopIfTrue="1" operator="equal">
      <formula>0</formula>
    </cfRule>
  </conditionalFormatting>
  <conditionalFormatting sqref="E31:F31">
    <cfRule type="cellIs" priority="4" stopIfTrue="1" operator="equal">
      <formula>0</formula>
    </cfRule>
  </conditionalFormatting>
  <conditionalFormatting sqref="E33:F33">
    <cfRule type="cellIs" priority="3" stopIfTrue="1" operator="equal">
      <formula>0</formula>
    </cfRule>
  </conditionalFormatting>
  <conditionalFormatting sqref="E104:F104">
    <cfRule type="cellIs" priority="2" stopIfTrue="1" operator="equal">
      <formula>0</formula>
    </cfRule>
  </conditionalFormatting>
  <conditionalFormatting sqref="E104:F104 E31:F31 E33:F33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1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368</v>
      </c>
      <c r="B1" t="s">
        <v>369</v>
      </c>
    </row>
    <row r="2" spans="1:2">
      <c r="A2" t="s">
        <v>370</v>
      </c>
      <c r="B2" t="s">
        <v>371</v>
      </c>
    </row>
    <row r="3" spans="1:2">
      <c r="A3" t="s">
        <v>372</v>
      </c>
      <c r="B3" t="s">
        <v>5</v>
      </c>
    </row>
    <row r="4" spans="1:2">
      <c r="A4" t="s">
        <v>373</v>
      </c>
      <c r="B4" t="s">
        <v>374</v>
      </c>
    </row>
    <row r="5" spans="1:2">
      <c r="A5" t="s">
        <v>375</v>
      </c>
      <c r="B5" t="s">
        <v>376</v>
      </c>
    </row>
    <row r="6" spans="1:2">
      <c r="A6" t="s">
        <v>377</v>
      </c>
      <c r="B6" t="s">
        <v>369</v>
      </c>
    </row>
    <row r="7" spans="1:2">
      <c r="A7" t="s">
        <v>378</v>
      </c>
      <c r="B7" t="s">
        <v>379</v>
      </c>
    </row>
    <row r="8" spans="1:2">
      <c r="A8" t="s">
        <v>380</v>
      </c>
      <c r="B8" t="s">
        <v>379</v>
      </c>
    </row>
    <row r="9" spans="1:2">
      <c r="A9" t="s">
        <v>381</v>
      </c>
      <c r="B9" t="s">
        <v>382</v>
      </c>
    </row>
    <row r="10" spans="1:2">
      <c r="A10" t="s">
        <v>383</v>
      </c>
      <c r="B10" t="s">
        <v>384</v>
      </c>
    </row>
    <row r="11" spans="1:2">
      <c r="A11" t="s">
        <v>385</v>
      </c>
      <c r="B11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Источники!APPT</vt:lpstr>
      <vt:lpstr>Расходы!APPT</vt:lpstr>
      <vt:lpstr>Доходы!FILE_NAME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rep:2.54.0.80</dc:description>
  <cp:lastModifiedBy>Бухгалтерия</cp:lastModifiedBy>
  <cp:lastPrinted>2023-01-23T13:27:31Z</cp:lastPrinted>
  <dcterms:created xsi:type="dcterms:W3CDTF">2022-01-11T13:40:38Z</dcterms:created>
  <dcterms:modified xsi:type="dcterms:W3CDTF">2023-01-23T13:28:45Z</dcterms:modified>
</cp:coreProperties>
</file>