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G92" i="1"/>
  <c r="G90"/>
  <c r="G81" l="1"/>
  <c r="G100"/>
  <c r="G102"/>
  <c r="G88"/>
  <c r="G83"/>
  <c r="G28"/>
  <c r="G85"/>
  <c r="G95" l="1"/>
  <c r="G91" s="1"/>
  <c r="G86"/>
  <c r="G82"/>
  <c r="G64"/>
  <c r="G43"/>
  <c r="G41"/>
  <c r="G30"/>
  <c r="G27" s="1"/>
  <c r="G98"/>
  <c r="G110"/>
  <c r="G108" s="1"/>
  <c r="G73"/>
  <c r="G71" s="1"/>
  <c r="G48"/>
  <c r="G46" s="1"/>
  <c r="G63"/>
  <c r="G61" s="1"/>
  <c r="G87"/>
  <c r="G80" l="1"/>
  <c r="G23" s="1"/>
  <c r="G37"/>
  <c r="G25" s="1"/>
</calcChain>
</file>

<file path=xl/sharedStrings.xml><?xml version="1.0" encoding="utf-8"?>
<sst xmlns="http://schemas.openxmlformats.org/spreadsheetml/2006/main" count="209" uniqueCount="127">
  <si>
    <t>Наименование</t>
  </si>
  <si>
    <t>Рз</t>
  </si>
  <si>
    <t>ПР</t>
  </si>
  <si>
    <t>ЦСР</t>
  </si>
  <si>
    <t>ВР</t>
  </si>
  <si>
    <t>2022 год</t>
  </si>
  <si>
    <t>2023 год</t>
  </si>
  <si>
    <t>2024 год</t>
  </si>
  <si>
    <t>ВСЕГО</t>
  </si>
  <si>
    <t>10 244,8</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</si>
  <si>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</si>
  <si>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</si>
  <si>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</si>
  <si>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</si>
  <si>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3 737,4</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</si>
  <si>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</si>
  <si>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</si>
  <si>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</si>
  <si>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</si>
  <si>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</si>
  <si>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</si>
  <si>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</si>
  <si>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</si>
  <si>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</si>
  <si>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</si>
  <si>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</si>
  <si>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</si>
  <si>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</si>
  <si>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</si>
  <si>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</si>
  <si>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</si>
  <si>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</si>
  <si>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</si>
  <si>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</si>
  <si>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</si>
  <si>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</si>
  <si>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</si>
  <si>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</si>
  <si>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</si>
  <si>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</si>
  <si>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</si>
  <si>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</si>
  <si>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</si>
  <si>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</si>
  <si>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</si>
  <si>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</si>
  <si>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</si>
  <si>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1 818,3</t>
  </si>
  <si>
    <t>1 861,9</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</si>
  <si>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</si>
  <si>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</si>
  <si>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</si>
  <si>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1 788,3</t>
  </si>
  <si>
    <t>1 831,9</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</si>
  <si>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</si>
  <si>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</si>
  <si>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</si>
  <si>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</si>
  <si>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</si>
  <si>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</si>
  <si>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</si>
  <si>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</si>
  <si>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</si>
  <si>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</si>
  <si>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</si>
  <si>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</si>
  <si>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</si>
  <si>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</si>
  <si>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</si>
  <si>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</si>
  <si>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</si>
  <si>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</si>
  <si>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</si>
  <si>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</si>
  <si>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</si>
  <si>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</si>
  <si>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</si>
  <si>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</si>
  <si>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</si>
  <si>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</si>
  <si>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</si>
  <si>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</si>
  <si>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</si>
  <si>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Культура, кинематография</t>
  </si>
  <si>
    <t>3 307,1</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</si>
  <si>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</si>
  <si>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</si>
  <si>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</si>
  <si>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</si>
  <si>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S3900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</si>
  <si>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</si>
  <si>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</si>
  <si>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</si>
  <si>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</si>
  <si>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</si>
  <si>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</si>
  <si>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</si>
  <si>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</si>
  <si>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</si>
  <si>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</si>
  <si>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</si>
  <si>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</si>
  <si>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</si>
  <si>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</si>
  <si>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</si>
  <si>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</si>
  <si>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</si>
  <si>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</si>
  <si>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расходов бюджетов на 2022 год и на плановый период 2023 и 2024 годов</t>
  </si>
  <si>
    <t>(тыс. рублей)</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</si>
  <si>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</si>
  <si>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</si>
  <si>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</si>
  <si>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</si>
  <si>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</si>
  <si>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Приложение 3</t>
  </si>
  <si>
    <t>к решению Собрания депутатов Углеродовского городского поселения</t>
  </si>
  <si>
    <t>от  23.12.2021 № 20 "О бюджете Углеродовского городского поселения</t>
  </si>
  <si>
    <t>02 1 00 71180</t>
  </si>
  <si>
    <t>Расходы  за счет средств резервного фонда  Правительства Ростовской области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</si>
  <si>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12</t>
  </si>
  <si>
    <t>99 9 0020340</t>
  </si>
  <si>
    <t>Другие вопросы в области национальной экономики</t>
  </si>
  <si>
    <t>Мераприятия по формированию земельных участков и оформлению их в муниципальную собственность  по иным непрограмным расходах в рамках непрограмных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</si>
  <si>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Иные 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</si>
  <si>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07 1 00 20810</t>
  </si>
  <si>
    <t xml:space="preserve">от 28.11.2022 № 67  "О внесении изменений в решение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</si>
</sst>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87">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1" fillId="0" borderId="5" xfId="0" applyFont="1" applyBorder="1" applyAlignment="1">
      <alignment horizontal="center" wrapText="1"/>
    </xf>
    <xf numFmtId="0" fontId="2" fillId="0" borderId="5" xfId="0" applyFont="1" applyBorder="1" applyAlignment="1">
      <alignment horizontal="center"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0" fontId="6" fillId="0" borderId="3" xfId="0" applyFont="1" applyBorder="1" applyAlignment="1">
      <alignment horizontal="justify" vertical="top" wrapText="1"/>
    </xf>
    <xf numFmtId="0" fontId="7" fillId="0" borderId="6" xfId="0" applyFont="1" applyBorder="1" applyAlignment="1">
      <alignment horizontal="center"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6" fillId="0" borderId="3" xfId="0" applyNumberFormat="1" applyFont="1" applyBorder="1" applyAlignment="1">
      <alignment horizontal="center" vertical="center" wrapText="1"/>
    </xf>
    <xf numFmtId="49" fontId="5" fillId="0" borderId="4" xfId="0" applyNumberFormat="1" applyFont="1" applyBorder="1" applyAlignment="1">
      <alignment horizontal="center" wrapText="1"/>
    </xf>
    <xf numFmtId="49" fontId="2" fillId="0" borderId="4" xfId="0" applyNumberFormat="1" applyFont="1" applyBorder="1" applyAlignment="1">
      <alignment horizontal="center" wrapText="1"/>
    </xf>
    <xf numFmtId="49" fontId="5" fillId="0" borderId="5" xfId="0" applyNumberFormat="1" applyFont="1" applyBorder="1" applyAlignment="1">
      <alignment horizontal="center" vertical="top" wrapText="1"/>
    </xf>
    <xf numFmtId="49" fontId="4" fillId="0" borderId="5" xfId="0" applyNumberFormat="1" applyFont="1" applyBorder="1" applyAlignment="1">
      <alignment horizontal="center" wrapText="1"/>
    </xf>
    <xf numFmtId="49" fontId="1" fillId="0" borderId="5" xfId="0" applyNumberFormat="1" applyFont="1" applyBorder="1" applyAlignment="1">
      <alignment horizontal="center" wrapText="1"/>
    </xf>
    <xf numFmtId="49" fontId="7" fillId="0" borderId="5" xfId="0" applyNumberFormat="1" applyFont="1" applyBorder="1" applyAlignment="1">
      <alignment horizontal="center"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7" fillId="0" borderId="6" xfId="0" applyNumberFormat="1" applyFont="1" applyBorder="1" applyAlignment="1">
      <alignment horizont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0" fontId="6" fillId="0" borderId="6" xfId="0" applyFont="1" applyBorder="1" applyAlignment="1">
      <alignment horizontal="center" wrapText="1"/>
    </xf>
    <xf numFmtId="164" fontId="7" fillId="0" borderId="6" xfId="0" applyNumberFormat="1" applyFont="1" applyBorder="1" applyAlignment="1">
      <alignment horizontal="center" wrapText="1"/>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0" fontId="6" fillId="0" borderId="6" xfId="0" applyFont="1" applyBorder="1" applyAlignment="1">
      <alignment vertical="top" wrapText="1"/>
    </xf>
    <xf numFmtId="0" fontId="6" fillId="0" borderId="3" xfId="0" applyFont="1" applyBorder="1" applyAlignment="1">
      <alignment vertical="top" wrapText="1"/>
    </xf>
    <xf numFmtId="0" fontId="6" fillId="0" borderId="3" xfId="0" applyFont="1" applyBorder="1" applyAlignment="1">
      <alignment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0" fontId="6" fillId="0" borderId="1" xfId="0" applyFont="1" applyBorder="1" applyAlignment="1">
      <alignment horizontal="justify"/>
    </xf>
    <xf numFmtId="49"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2" fillId="0" borderId="9" xfId="0" applyFont="1" applyBorder="1" applyAlignment="1">
      <alignment vertical="top" wrapText="1"/>
    </xf>
    <xf numFmtId="49" fontId="5" fillId="0" borderId="3" xfId="0" applyNumberFormat="1" applyFont="1" applyBorder="1" applyAlignment="1">
      <alignment horizontal="center" vertical="center" wrapText="1"/>
    </xf>
    <xf numFmtId="0" fontId="6" fillId="0" borderId="1" xfId="0" applyFont="1" applyBorder="1" applyAlignment="1">
      <alignment wrapText="1"/>
    </xf>
    <xf numFmtId="164" fontId="6" fillId="0" borderId="0" xfId="0" applyNumberFormat="1" applyFont="1" applyFill="1" applyBorder="1" applyAlignment="1">
      <alignment horizontal="center" wrapText="1"/>
    </xf>
    <xf numFmtId="0" fontId="5" fillId="0" borderId="0" xfId="0" applyFont="1" applyAlignment="1">
      <alignment horizontal="center"/>
    </xf>
    <xf numFmtId="0" fontId="6" fillId="0" borderId="0" xfId="0" applyFont="1" applyAlignment="1">
      <alignment horizontal="right"/>
    </xf>
    <xf numFmtId="0" fontId="0" fillId="0" borderId="0" xfId="0" applyAlignment="1">
      <alignment horizontal="right"/>
    </xf>
    <xf numFmtId="0" fontId="4" fillId="0" borderId="2" xfId="0" applyFont="1" applyBorder="1" applyAlignment="1">
      <alignment horizontal="center" wrapText="1"/>
    </xf>
    <xf numFmtId="0" fontId="4" fillId="0" borderId="3" xfId="0" applyFont="1" applyBorder="1" applyAlignment="1">
      <alignment horizontal="center" wrapText="1"/>
    </xf>
    <xf numFmtId="0" fontId="9" fillId="0" borderId="0" xfId="0" applyFont="1" applyAlignment="1">
      <alignment horizontal="center"/>
    </xf>
    <xf numFmtId="0" fontId="6" fillId="0" borderId="11" xfId="0" applyFont="1" applyBorder="1" applyAlignment="1">
      <alignment horizontal="center"/>
    </xf>
    <xf numFmtId="0" fontId="6" fillId="0" borderId="0" xfId="0" applyFont="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49" fontId="6" fillId="0" borderId="2" xfId="0" applyNumberFormat="1" applyFont="1" applyBorder="1" applyAlignment="1">
      <alignment horizontal="center" wrapText="1"/>
    </xf>
    <xf numFmtId="49" fontId="6" fillId="0" borderId="6"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wrapText="1"/>
    </xf>
    <xf numFmtId="164" fontId="6" fillId="0" borderId="2" xfId="0" applyNumberFormat="1" applyFont="1" applyBorder="1" applyAlignment="1">
      <alignment horizontal="center" wrapText="1"/>
    </xf>
    <xf numFmtId="164" fontId="6" fillId="0" borderId="6" xfId="0" applyNumberFormat="1" applyFont="1" applyBorder="1" applyAlignment="1">
      <alignment horizontal="center" wrapText="1"/>
    </xf>
    <xf numFmtId="164" fontId="6" fillId="0" borderId="3" xfId="0" applyNumberFormat="1" applyFont="1" applyBorder="1" applyAlignment="1">
      <alignment horizont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5" fillId="0" borderId="8" xfId="0" applyNumberFormat="1" applyFont="1" applyBorder="1" applyAlignment="1">
      <alignment horizontal="center" wrapText="1"/>
    </xf>
    <xf numFmtId="164" fontId="5" fillId="0" borderId="4" xfId="0" applyNumberFormat="1" applyFont="1" applyBorder="1" applyAlignment="1">
      <alignment horizontal="center"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64" fontId="6" fillId="0" borderId="6" xfId="0" applyNumberFormat="1" applyFont="1" applyBorder="1" applyAlignment="1">
      <alignment horizontal="center" vertic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164" fontId="7" fillId="0" borderId="2" xfId="0" applyNumberFormat="1" applyFont="1" applyBorder="1" applyAlignment="1">
      <alignment horizontal="center" wrapText="1"/>
    </xf>
    <xf numFmtId="164" fontId="7" fillId="0" borderId="6" xfId="0" applyNumberFormat="1" applyFont="1" applyBorder="1" applyAlignment="1">
      <alignment horizontal="center" wrapText="1"/>
    </xf>
    <xf numFmtId="164" fontId="7" fillId="0" borderId="3" xfId="0" applyNumberFormat="1" applyFont="1" applyBorder="1" applyAlignment="1">
      <alignment horizontal="center" wrapText="1"/>
    </xf>
    <xf numFmtId="0" fontId="6" fillId="0" borderId="2" xfId="0" applyFont="1" applyBorder="1" applyAlignment="1">
      <alignment vertical="top" wrapText="1"/>
    </xf>
    <xf numFmtId="0" fontId="6" fillId="0" borderId="6" xfId="0" applyFont="1" applyBorder="1" applyAlignment="1">
      <alignment vertical="top" wrapText="1"/>
    </xf>
    <xf numFmtId="0" fontId="6" fillId="0" borderId="3" xfId="0" applyFont="1" applyBorder="1" applyAlignment="1">
      <alignment vertical="top" wrapText="1"/>
    </xf>
    <xf numFmtId="49" fontId="7" fillId="0" borderId="2" xfId="0" applyNumberFormat="1" applyFont="1" applyBorder="1" applyAlignment="1">
      <alignment horizontal="center" wrapText="1"/>
    </xf>
    <xf numFmtId="49" fontId="7" fillId="0" borderId="6" xfId="0" applyNumberFormat="1" applyFont="1" applyBorder="1" applyAlignment="1">
      <alignment horizontal="center" wrapText="1"/>
    </xf>
    <xf numFmtId="49" fontId="7" fillId="0" borderId="3" xfId="0" applyNumberFormat="1" applyFont="1" applyBorder="1" applyAlignment="1">
      <alignment horizontal="center" wrapText="1"/>
    </xf>
    <xf numFmtId="0" fontId="7" fillId="0" borderId="2" xfId="0" applyFont="1" applyBorder="1" applyAlignment="1">
      <alignment horizontal="center" wrapText="1"/>
    </xf>
    <xf numFmtId="0" fontId="7" fillId="0" borderId="6" xfId="0" applyFont="1" applyBorder="1" applyAlignment="1">
      <alignment horizontal="center" wrapText="1"/>
    </xf>
    <xf numFmtId="0" fontId="7" fillId="0" borderId="3" xfId="0" applyFont="1" applyBorder="1" applyAlignment="1">
      <alignment horizont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1" fillId="0" borderId="10" xfId="0" applyNumberFormat="1" applyFont="1" applyBorder="1" applyAlignment="1">
      <alignment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49" fontId="6" fillId="2" borderId="2"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6" fillId="2" borderId="2" xfId="0" applyFont="1" applyFill="1" applyBorder="1" applyAlignment="1">
      <alignment vertical="top" wrapText="1"/>
    </xf>
    <xf numFmtId="0" fontId="6" fillId="2" borderId="6" xfId="0" applyFont="1" applyFill="1" applyBorder="1" applyAlignment="1">
      <alignment vertical="top" wrapText="1"/>
    </xf>
    <xf numFmtId="0" fontId="6" fillId="2" borderId="3" xfId="0" applyFont="1" applyFill="1" applyBorder="1" applyAlignment="1">
      <alignment vertical="top" wrapText="1"/>
    </xf>
    <xf numFmtId="164" fontId="6" fillId="2" borderId="2" xfId="0" applyNumberFormat="1" applyFont="1" applyFill="1" applyBorder="1" applyAlignment="1">
      <alignment horizontal="center" vertical="center" wrapText="1"/>
    </xf>
    <xf numFmtId="164" fontId="6" fillId="2" borderId="6"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5" fillId="0" borderId="2" xfId="0" applyFont="1" applyBorder="1" applyAlignment="1">
      <alignment horizontal="left" wrapText="1"/>
    </xf>
    <xf numFmtId="0" fontId="5" fillId="0" borderId="3" xfId="0" applyFont="1" applyBorder="1" applyAlignment="1">
      <alignment horizontal="left" wrapText="1"/>
    </xf>
    <xf numFmtId="0" fontId="5" fillId="0" borderId="2" xfId="0" applyFont="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6" fillId="2" borderId="6" xfId="0" applyFont="1" applyFill="1" applyBorder="1" applyAlignment="1">
      <alignment horizontal="center" vertical="center" wrapText="1"/>
    </xf>
    <xf numFmtId="0" fontId="6" fillId="2" borderId="2" xfId="0" applyFont="1" applyFill="1" applyBorder="1" applyAlignment="1">
      <alignment wrapText="1"/>
    </xf>
    <xf numFmtId="0" fontId="6" fillId="2" borderId="3" xfId="0" applyFont="1" applyFill="1" applyBorder="1" applyAlignment="1">
      <alignment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5" fillId="0" borderId="2" xfId="0" applyFont="1" applyBorder="1" applyAlignment="1">
      <alignment horizontal="left" vertical="top"/>
    </xf>
    <xf numFmtId="0" fontId="5" fillId="0" borderId="3" xfId="0" applyFont="1" applyBorder="1" applyAlignment="1">
      <alignment horizontal="left" vertical="top"/>
    </xf>
    <xf numFmtId="4" fontId="6" fillId="0" borderId="2" xfId="0" applyNumberFormat="1" applyFont="1" applyBorder="1" applyAlignment="1">
      <alignment horizontal="center" wrapText="1"/>
    </xf>
    <xf numFmtId="4" fontId="6" fillId="0" borderId="3" xfId="0" applyNumberFormat="1" applyFont="1" applyBorder="1" applyAlignment="1">
      <alignment horizontal="center" wrapText="1"/>
    </xf>
    <xf numFmtId="4" fontId="5" fillId="0" borderId="2" xfId="0" applyNumberFormat="1" applyFont="1" applyBorder="1" applyAlignment="1">
      <alignment horizontal="center" wrapText="1"/>
    </xf>
    <xf numFmtId="4" fontId="5" fillId="0" borderId="3" xfId="0" applyNumberFormat="1"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4" fontId="4" fillId="0" borderId="2" xfId="0" applyNumberFormat="1" applyFont="1" applyBorder="1" applyAlignment="1">
      <alignment horizontal="center" wrapText="1"/>
    </xf>
    <xf numFmtId="4" fontId="4" fillId="0" borderId="3" xfId="0" applyNumberFormat="1"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Q116"/>
  <sheetViews>
    <sheetView tabSelected="1" topLeftCell="A30" zoomScale="80" zoomScaleNormal="80" workbookViewId="0">
      <selection activeCell="N95" sqref="N95"/>
    </sheetView>
  </sheetViews>
  <sheetFormatPr defaultRowHeight="15"/>
  <cols>
    <col min="2" max="2" width="36" customWidth="1"/>
    <col min="3" max="3" width="5.7109375" customWidth="1"/>
    <col min="5" max="5" width="21.5703125" customWidth="1"/>
    <col min="7" max="7" width="11.85546875" customWidth="1"/>
    <col min="8" max="8" width="9.7109375" customWidth="1"/>
    <col min="9" max="9" width="14.7109375" customWidth="1"/>
    <col min="10" max="10" width="1.42578125" customWidth="1"/>
  </cols>
  <sheetData>
    <row r="2" spans="2:9">
      <c r="G2" s="70" t="s">
        <v>115</v>
      </c>
      <c r="H2" s="70"/>
      <c r="I2" s="70"/>
    </row>
    <row r="3" spans="2:9">
      <c r="G3" s="71" t="s">
        <v>110</v>
      </c>
      <c r="H3" s="72"/>
      <c r="I3" s="72"/>
    </row>
    <row r="4" spans="2:9">
      <c r="E4" s="71" t="s">
        <v>111</v>
      </c>
      <c r="F4" s="71"/>
      <c r="G4" s="71"/>
      <c r="H4" s="71"/>
      <c r="I4" s="71"/>
    </row>
    <row r="5" spans="2:9">
      <c r="E5" s="71" t="s">
        <v>126</v>
      </c>
      <c r="F5" s="71"/>
      <c r="G5" s="71"/>
      <c r="H5" s="71"/>
      <c r="I5" s="71"/>
    </row>
    <row r="6" spans="2:9">
      <c r="D6" s="77" t="s">
        <v>112</v>
      </c>
      <c r="E6" s="77"/>
      <c r="F6" s="77"/>
      <c r="G6" s="77"/>
      <c r="H6" s="77"/>
      <c r="I6" s="77"/>
    </row>
    <row r="7" spans="2:9">
      <c r="D7" s="71" t="s">
        <v>113</v>
      </c>
      <c r="E7" s="71"/>
      <c r="F7" s="71"/>
      <c r="G7" s="71"/>
      <c r="H7" s="71"/>
      <c r="I7" s="71"/>
    </row>
    <row r="8" spans="2:9">
      <c r="D8" s="71" t="s">
        <v>114</v>
      </c>
      <c r="E8" s="71"/>
      <c r="F8" s="71"/>
      <c r="G8" s="71"/>
      <c r="H8" s="71"/>
      <c r="I8" s="71"/>
    </row>
    <row r="10" spans="2:9">
      <c r="G10" s="70" t="s">
        <v>115</v>
      </c>
      <c r="H10" s="70"/>
      <c r="I10" s="70"/>
    </row>
    <row r="11" spans="2:9">
      <c r="D11" s="77" t="s">
        <v>116</v>
      </c>
      <c r="E11" s="77"/>
      <c r="F11" s="77"/>
      <c r="G11" s="77"/>
      <c r="H11" s="77"/>
      <c r="I11" s="77"/>
    </row>
    <row r="12" spans="2:9">
      <c r="D12" s="77" t="s">
        <v>117</v>
      </c>
      <c r="E12" s="77"/>
      <c r="F12" s="77"/>
      <c r="G12" s="77"/>
      <c r="H12" s="77"/>
      <c r="I12" s="77"/>
    </row>
    <row r="13" spans="2:9">
      <c r="D13" s="77" t="s">
        <v>114</v>
      </c>
      <c r="E13" s="77"/>
      <c r="F13" s="77"/>
      <c r="G13" s="77"/>
      <c r="H13" s="77"/>
      <c r="I13" s="77"/>
    </row>
    <row r="15" spans="2:9" ht="18.75">
      <c r="B15" s="75" t="s">
        <v>105</v>
      </c>
      <c r="C15" s="75"/>
      <c r="D15" s="75"/>
      <c r="E15" s="75"/>
      <c r="F15" s="75"/>
      <c r="G15" s="75"/>
      <c r="H15" s="75"/>
      <c r="I15" s="75"/>
    </row>
    <row r="16" spans="2:9" ht="18.75">
      <c r="B16" s="75" t="s">
        <v>106</v>
      </c>
      <c r="C16" s="75"/>
      <c r="D16" s="75"/>
      <c r="E16" s="75"/>
      <c r="F16" s="75"/>
      <c r="G16" s="75"/>
      <c r="H16" s="75"/>
      <c r="I16" s="75"/>
    </row>
    <row r="17" spans="2:17" ht="18.75">
      <c r="B17" s="75" t="s">
        <v>107</v>
      </c>
      <c r="C17" s="75"/>
      <c r="D17" s="75"/>
      <c r="E17" s="75"/>
      <c r="F17" s="75"/>
      <c r="G17" s="75"/>
      <c r="H17" s="75"/>
      <c r="I17" s="75"/>
    </row>
    <row r="18" spans="2:17" ht="18.75">
      <c r="B18" s="75" t="s">
        <v>108</v>
      </c>
      <c r="C18" s="75"/>
      <c r="D18" s="75"/>
      <c r="E18" s="75"/>
      <c r="F18" s="75"/>
      <c r="G18" s="75"/>
      <c r="H18" s="75"/>
      <c r="I18" s="75"/>
    </row>
    <row r="19" spans="2:17">
      <c r="B19" s="48"/>
      <c r="C19" s="48"/>
      <c r="D19" s="48"/>
      <c r="E19" s="48"/>
      <c r="F19" s="48"/>
      <c r="G19" s="48"/>
      <c r="H19" s="48"/>
      <c r="I19" s="48"/>
    </row>
    <row r="20" spans="2:17" ht="15.75" thickBot="1">
      <c r="H20" s="76" t="s">
        <v>109</v>
      </c>
      <c r="I20" s="76"/>
    </row>
    <row r="21" spans="2:17">
      <c r="B21" s="73" t="s">
        <v>0</v>
      </c>
      <c r="C21" s="73" t="s">
        <v>1</v>
      </c>
      <c r="D21" s="73" t="s">
        <v>2</v>
      </c>
      <c r="E21" s="73" t="s">
        <v>3</v>
      </c>
      <c r="F21" s="73" t="s">
        <v>4</v>
      </c>
      <c r="G21" s="78" t="s">
        <v>5</v>
      </c>
      <c r="H21" s="78" t="s">
        <v>6</v>
      </c>
      <c r="I21" s="78" t="s">
        <v>7</v>
      </c>
    </row>
    <row r="22" spans="2:17" ht="15.75" thickBot="1">
      <c r="B22" s="74"/>
      <c r="C22" s="74"/>
      <c r="D22" s="74"/>
      <c r="E22" s="74"/>
      <c r="F22" s="74"/>
      <c r="G22" s="79"/>
      <c r="H22" s="79"/>
      <c r="I22" s="79"/>
    </row>
    <row r="23" spans="2:17">
      <c r="B23" s="78" t="s">
        <v>8</v>
      </c>
      <c r="C23" s="104"/>
      <c r="D23" s="181"/>
      <c r="E23" s="181"/>
      <c r="F23" s="181"/>
      <c r="G23" s="183">
        <f>G25+G46+G61+G71+G80+G98+G108+G114</f>
        <v>42925.299999999996</v>
      </c>
      <c r="H23" s="185">
        <v>9866.7000000000007</v>
      </c>
      <c r="I23" s="73" t="s">
        <v>9</v>
      </c>
    </row>
    <row r="24" spans="2:17" ht="15.75" thickBot="1">
      <c r="B24" s="79"/>
      <c r="C24" s="105"/>
      <c r="D24" s="182"/>
      <c r="E24" s="182"/>
      <c r="F24" s="182"/>
      <c r="G24" s="184"/>
      <c r="H24" s="186"/>
      <c r="I24" s="74"/>
    </row>
    <row r="25" spans="2:17">
      <c r="B25" s="134" t="s">
        <v>10</v>
      </c>
      <c r="C25" s="110" t="s">
        <v>98</v>
      </c>
      <c r="D25" s="104"/>
      <c r="E25" s="104"/>
      <c r="F25" s="104"/>
      <c r="G25" s="78">
        <f>G27+G34+G37</f>
        <v>6463.9999999999991</v>
      </c>
      <c r="H25" s="179">
        <v>4077.1</v>
      </c>
      <c r="I25" s="179">
        <v>4382.8</v>
      </c>
    </row>
    <row r="26" spans="2:17" ht="15.75" thickBot="1">
      <c r="B26" s="135"/>
      <c r="C26" s="111"/>
      <c r="D26" s="105"/>
      <c r="E26" s="105"/>
      <c r="F26" s="105"/>
      <c r="G26" s="79"/>
      <c r="H26" s="180"/>
      <c r="I26" s="180"/>
      <c r="Q26" s="47"/>
    </row>
    <row r="27" spans="2:17" ht="88.5" customHeight="1" thickBot="1">
      <c r="B27" s="3" t="s">
        <v>11</v>
      </c>
      <c r="C27" s="110" t="s">
        <v>98</v>
      </c>
      <c r="D27" s="26" t="s">
        <v>99</v>
      </c>
      <c r="E27" s="5"/>
      <c r="F27" s="5"/>
      <c r="G27" s="1">
        <f>G28+G30+G32</f>
        <v>6191.3999999999987</v>
      </c>
      <c r="H27" s="1">
        <v>3761.1</v>
      </c>
      <c r="I27" s="1">
        <v>3813.4</v>
      </c>
    </row>
    <row r="28" spans="2:17" ht="409.5" hidden="1" customHeight="1">
      <c r="B28" s="125" t="s">
        <v>12</v>
      </c>
      <c r="C28" s="111"/>
      <c r="D28" s="6"/>
      <c r="E28" s="6"/>
      <c r="F28" s="6"/>
      <c r="G28" s="85">
        <f>3825.7+438.5+72.5+1206.6</f>
        <v>5543.2999999999993</v>
      </c>
      <c r="H28" s="85" t="s">
        <v>14</v>
      </c>
      <c r="I28" s="177">
        <v>3737.2</v>
      </c>
    </row>
    <row r="29" spans="2:17" ht="182.25" customHeight="1" thickBot="1">
      <c r="B29" s="127"/>
      <c r="C29" s="44" t="s">
        <v>98</v>
      </c>
      <c r="D29" s="25" t="s">
        <v>99</v>
      </c>
      <c r="E29" s="7" t="s">
        <v>13</v>
      </c>
      <c r="F29" s="7">
        <v>120</v>
      </c>
      <c r="G29" s="87"/>
      <c r="H29" s="87"/>
      <c r="I29" s="178"/>
    </row>
    <row r="30" spans="2:17" ht="177.75" customHeight="1">
      <c r="B30" s="125" t="s">
        <v>15</v>
      </c>
      <c r="C30" s="82" t="s">
        <v>98</v>
      </c>
      <c r="D30" s="82" t="s">
        <v>99</v>
      </c>
      <c r="E30" s="85" t="s">
        <v>16</v>
      </c>
      <c r="F30" s="85">
        <v>240</v>
      </c>
      <c r="G30" s="88">
        <f>662.5-14.6</f>
        <v>647.9</v>
      </c>
      <c r="H30" s="88">
        <v>23.5</v>
      </c>
      <c r="I30" s="88">
        <v>76</v>
      </c>
      <c r="J30" s="52"/>
    </row>
    <row r="31" spans="2:17" ht="15.75" thickBot="1">
      <c r="B31" s="127"/>
      <c r="C31" s="84"/>
      <c r="D31" s="84"/>
      <c r="E31" s="87"/>
      <c r="F31" s="87"/>
      <c r="G31" s="90"/>
      <c r="H31" s="90"/>
      <c r="I31" s="90"/>
      <c r="J31" s="52"/>
    </row>
    <row r="32" spans="2:17" ht="237.75" customHeight="1">
      <c r="B32" s="125" t="s">
        <v>17</v>
      </c>
      <c r="C32" s="82" t="s">
        <v>98</v>
      </c>
      <c r="D32" s="82" t="s">
        <v>99</v>
      </c>
      <c r="E32" s="85" t="s">
        <v>18</v>
      </c>
      <c r="F32" s="85">
        <v>240</v>
      </c>
      <c r="G32" s="88">
        <v>0.2</v>
      </c>
      <c r="H32" s="88">
        <v>0.2</v>
      </c>
      <c r="I32" s="88">
        <v>0.2</v>
      </c>
      <c r="J32" s="52"/>
    </row>
    <row r="33" spans="1:10" ht="15.75" thickBot="1">
      <c r="B33" s="127"/>
      <c r="C33" s="84"/>
      <c r="D33" s="84"/>
      <c r="E33" s="87"/>
      <c r="F33" s="87"/>
      <c r="G33" s="90"/>
      <c r="H33" s="90"/>
      <c r="I33" s="90"/>
      <c r="J33" s="52"/>
    </row>
    <row r="34" spans="1:10">
      <c r="B34" s="175" t="s">
        <v>19</v>
      </c>
      <c r="C34" s="110" t="s">
        <v>98</v>
      </c>
      <c r="D34" s="78">
        <v>11</v>
      </c>
      <c r="E34" s="104"/>
      <c r="F34" s="104"/>
      <c r="G34" s="80">
        <v>42.5</v>
      </c>
      <c r="H34" s="80">
        <v>10</v>
      </c>
      <c r="I34" s="80">
        <v>10</v>
      </c>
      <c r="J34" s="52"/>
    </row>
    <row r="35" spans="1:10" ht="15.75" thickBot="1">
      <c r="B35" s="176"/>
      <c r="C35" s="111"/>
      <c r="D35" s="79"/>
      <c r="E35" s="105"/>
      <c r="F35" s="105"/>
      <c r="G35" s="81"/>
      <c r="H35" s="81"/>
      <c r="I35" s="81"/>
      <c r="J35" s="52"/>
    </row>
    <row r="36" spans="1:10" ht="122.25" customHeight="1" thickBot="1">
      <c r="B36" s="11" t="s">
        <v>20</v>
      </c>
      <c r="C36" s="27" t="s">
        <v>98</v>
      </c>
      <c r="D36" s="7">
        <v>11</v>
      </c>
      <c r="E36" s="7" t="s">
        <v>21</v>
      </c>
      <c r="F36" s="7">
        <v>870</v>
      </c>
      <c r="G36" s="40">
        <v>42.5</v>
      </c>
      <c r="H36" s="40">
        <v>10</v>
      </c>
      <c r="I36" s="40">
        <v>10</v>
      </c>
      <c r="J36" s="52"/>
    </row>
    <row r="37" spans="1:10" ht="15.75">
      <c r="B37" s="165" t="s">
        <v>22</v>
      </c>
      <c r="C37" s="169" t="s">
        <v>98</v>
      </c>
      <c r="D37" s="8"/>
      <c r="E37" s="171"/>
      <c r="F37" s="171"/>
      <c r="G37" s="173">
        <f>G39+G41+G43+G44+G45</f>
        <v>230.10000000000002</v>
      </c>
      <c r="H37" s="80">
        <v>306</v>
      </c>
      <c r="I37" s="80">
        <v>559.4</v>
      </c>
      <c r="J37" s="52"/>
    </row>
    <row r="38" spans="1:10" ht="15.75" thickBot="1">
      <c r="B38" s="166"/>
      <c r="C38" s="170"/>
      <c r="D38" s="9">
        <v>13</v>
      </c>
      <c r="E38" s="172"/>
      <c r="F38" s="172"/>
      <c r="G38" s="174"/>
      <c r="H38" s="81"/>
      <c r="I38" s="81"/>
      <c r="J38" s="52"/>
    </row>
    <row r="39" spans="1:10">
      <c r="B39" s="148" t="s">
        <v>23</v>
      </c>
      <c r="C39" s="145" t="s">
        <v>98</v>
      </c>
      <c r="D39" s="141">
        <v>13</v>
      </c>
      <c r="E39" s="141" t="s">
        <v>24</v>
      </c>
      <c r="F39" s="141">
        <v>850</v>
      </c>
      <c r="G39" s="151">
        <v>20</v>
      </c>
      <c r="H39" s="91">
        <v>20</v>
      </c>
      <c r="I39" s="91">
        <v>20</v>
      </c>
      <c r="J39" s="52"/>
    </row>
    <row r="40" spans="1:10" ht="152.25" customHeight="1" thickBot="1">
      <c r="B40" s="150"/>
      <c r="C40" s="147"/>
      <c r="D40" s="142"/>
      <c r="E40" s="142"/>
      <c r="F40" s="142"/>
      <c r="G40" s="153"/>
      <c r="H40" s="92"/>
      <c r="I40" s="92"/>
      <c r="J40" s="52"/>
    </row>
    <row r="41" spans="1:10" ht="15.75">
      <c r="B41" s="163" t="s">
        <v>25</v>
      </c>
      <c r="C41" s="145" t="s">
        <v>98</v>
      </c>
      <c r="D41" s="141">
        <v>13</v>
      </c>
      <c r="E41" s="14"/>
      <c r="F41" s="141">
        <v>850</v>
      </c>
      <c r="G41" s="151">
        <f>61-4.6</f>
        <v>56.4</v>
      </c>
      <c r="H41" s="91">
        <v>26</v>
      </c>
      <c r="I41" s="91">
        <v>26</v>
      </c>
      <c r="J41" s="53"/>
    </row>
    <row r="42" spans="1:10" ht="121.5" customHeight="1" thickBot="1">
      <c r="B42" s="164"/>
      <c r="C42" s="147"/>
      <c r="D42" s="142"/>
      <c r="E42" s="15" t="s">
        <v>26</v>
      </c>
      <c r="F42" s="142"/>
      <c r="G42" s="153"/>
      <c r="H42" s="92"/>
      <c r="I42" s="92"/>
      <c r="J42" s="53"/>
    </row>
    <row r="43" spans="1:10" ht="260.25" customHeight="1" thickBot="1">
      <c r="B43" s="13" t="s">
        <v>27</v>
      </c>
      <c r="C43" s="28" t="s">
        <v>98</v>
      </c>
      <c r="D43" s="15">
        <v>13</v>
      </c>
      <c r="E43" s="15" t="s">
        <v>28</v>
      </c>
      <c r="F43" s="15">
        <v>240</v>
      </c>
      <c r="G43" s="45">
        <f>30+1.2</f>
        <v>31.2</v>
      </c>
      <c r="H43" s="42">
        <v>25</v>
      </c>
      <c r="I43" s="42">
        <v>25</v>
      </c>
      <c r="J43" s="52"/>
    </row>
    <row r="44" spans="1:10" ht="90.75" thickBot="1">
      <c r="A44" s="12"/>
      <c r="B44" s="10" t="s">
        <v>29</v>
      </c>
      <c r="C44" s="29" t="s">
        <v>98</v>
      </c>
      <c r="D44" s="16">
        <v>13</v>
      </c>
      <c r="E44" s="16" t="s">
        <v>30</v>
      </c>
      <c r="F44" s="16">
        <v>880</v>
      </c>
      <c r="G44" s="42">
        <v>0</v>
      </c>
      <c r="H44" s="42">
        <v>235</v>
      </c>
      <c r="I44" s="42">
        <v>488.4</v>
      </c>
      <c r="J44" s="52"/>
    </row>
    <row r="45" spans="1:10" ht="180.75" thickBot="1">
      <c r="B45" s="10" t="s">
        <v>31</v>
      </c>
      <c r="C45" s="29" t="s">
        <v>98</v>
      </c>
      <c r="D45" s="16">
        <v>13</v>
      </c>
      <c r="E45" s="16" t="s">
        <v>32</v>
      </c>
      <c r="F45" s="16">
        <v>830</v>
      </c>
      <c r="G45" s="42">
        <v>122.5</v>
      </c>
      <c r="H45" s="42">
        <v>0</v>
      </c>
      <c r="I45" s="42">
        <v>0</v>
      </c>
      <c r="J45" s="52"/>
    </row>
    <row r="46" spans="1:10">
      <c r="B46" s="156" t="s">
        <v>33</v>
      </c>
      <c r="C46" s="110" t="s">
        <v>100</v>
      </c>
      <c r="D46" s="167"/>
      <c r="E46" s="167"/>
      <c r="F46" s="167"/>
      <c r="G46" s="80">
        <f>G48</f>
        <v>255.4</v>
      </c>
      <c r="H46" s="80">
        <v>249.3</v>
      </c>
      <c r="I46" s="80">
        <v>257.60000000000002</v>
      </c>
      <c r="J46" s="52"/>
    </row>
    <row r="47" spans="1:10" ht="15.75" thickBot="1">
      <c r="B47" s="157"/>
      <c r="C47" s="111"/>
      <c r="D47" s="168"/>
      <c r="E47" s="168"/>
      <c r="F47" s="168"/>
      <c r="G47" s="81"/>
      <c r="H47" s="81"/>
      <c r="I47" s="81"/>
      <c r="J47" s="52"/>
    </row>
    <row r="48" spans="1:10">
      <c r="B48" s="160" t="s">
        <v>34</v>
      </c>
      <c r="C48" s="110" t="s">
        <v>100</v>
      </c>
      <c r="D48" s="110" t="s">
        <v>101</v>
      </c>
      <c r="E48" s="104"/>
      <c r="F48" s="104"/>
      <c r="G48" s="80">
        <f>G50+G58</f>
        <v>255.4</v>
      </c>
      <c r="H48" s="80">
        <v>249.3</v>
      </c>
      <c r="I48" s="80">
        <v>257.60000000000002</v>
      </c>
      <c r="J48" s="52"/>
    </row>
    <row r="49" spans="2:10" ht="15.75" thickBot="1">
      <c r="B49" s="161"/>
      <c r="C49" s="111"/>
      <c r="D49" s="111"/>
      <c r="E49" s="105"/>
      <c r="F49" s="105"/>
      <c r="G49" s="81"/>
      <c r="H49" s="81"/>
      <c r="I49" s="81"/>
      <c r="J49" s="52"/>
    </row>
    <row r="50" spans="2:10" ht="24.75" customHeight="1">
      <c r="B50" s="148" t="s">
        <v>35</v>
      </c>
      <c r="C50" s="145" t="s">
        <v>100</v>
      </c>
      <c r="D50" s="145" t="s">
        <v>101</v>
      </c>
      <c r="E50" s="141" t="s">
        <v>36</v>
      </c>
      <c r="F50" s="141">
        <v>120</v>
      </c>
      <c r="G50" s="151">
        <v>250.4</v>
      </c>
      <c r="H50" s="91">
        <v>249.3</v>
      </c>
      <c r="I50" s="91">
        <v>257.60000000000002</v>
      </c>
      <c r="J50" s="52"/>
    </row>
    <row r="51" spans="2:10">
      <c r="B51" s="149"/>
      <c r="C51" s="146"/>
      <c r="D51" s="146"/>
      <c r="E51" s="162"/>
      <c r="F51" s="162"/>
      <c r="G51" s="152"/>
      <c r="H51" s="103"/>
      <c r="I51" s="103"/>
      <c r="J51" s="52"/>
    </row>
    <row r="52" spans="2:10">
      <c r="B52" s="149"/>
      <c r="C52" s="146"/>
      <c r="D52" s="146"/>
      <c r="E52" s="162"/>
      <c r="F52" s="162"/>
      <c r="G52" s="152"/>
      <c r="H52" s="103"/>
      <c r="I52" s="103"/>
      <c r="J52" s="52"/>
    </row>
    <row r="53" spans="2:10">
      <c r="B53" s="149"/>
      <c r="C53" s="146"/>
      <c r="D53" s="146"/>
      <c r="E53" s="162"/>
      <c r="F53" s="162"/>
      <c r="G53" s="152"/>
      <c r="H53" s="103"/>
      <c r="I53" s="103"/>
      <c r="J53" s="52"/>
    </row>
    <row r="54" spans="2:10">
      <c r="B54" s="149"/>
      <c r="C54" s="146"/>
      <c r="D54" s="146"/>
      <c r="E54" s="162"/>
      <c r="F54" s="162"/>
      <c r="G54" s="152"/>
      <c r="H54" s="103"/>
      <c r="I54" s="103"/>
      <c r="J54" s="52"/>
    </row>
    <row r="55" spans="2:10">
      <c r="B55" s="149"/>
      <c r="C55" s="146"/>
      <c r="D55" s="146"/>
      <c r="E55" s="162"/>
      <c r="F55" s="162"/>
      <c r="G55" s="152"/>
      <c r="H55" s="103"/>
      <c r="I55" s="103"/>
      <c r="J55" s="52"/>
    </row>
    <row r="56" spans="2:10">
      <c r="B56" s="149"/>
      <c r="C56" s="146"/>
      <c r="D56" s="146"/>
      <c r="E56" s="162"/>
      <c r="F56" s="162"/>
      <c r="G56" s="152"/>
      <c r="H56" s="103"/>
      <c r="I56" s="103"/>
      <c r="J56" s="52"/>
    </row>
    <row r="57" spans="2:10" ht="35.25" customHeight="1" thickBot="1">
      <c r="B57" s="150"/>
      <c r="C57" s="147"/>
      <c r="D57" s="147"/>
      <c r="E57" s="142"/>
      <c r="F57" s="142"/>
      <c r="G57" s="153"/>
      <c r="H57" s="92"/>
      <c r="I57" s="92"/>
      <c r="J57" s="52"/>
    </row>
    <row r="58" spans="2:10" ht="103.5" customHeight="1">
      <c r="B58" s="148" t="s">
        <v>37</v>
      </c>
      <c r="C58" s="145" t="s">
        <v>100</v>
      </c>
      <c r="D58" s="145" t="s">
        <v>101</v>
      </c>
      <c r="E58" s="141" t="s">
        <v>36</v>
      </c>
      <c r="F58" s="141">
        <v>240</v>
      </c>
      <c r="G58" s="151">
        <v>5</v>
      </c>
      <c r="H58" s="91">
        <v>0</v>
      </c>
      <c r="I58" s="91">
        <v>0</v>
      </c>
      <c r="J58" s="52"/>
    </row>
    <row r="59" spans="2:10" ht="15.75" customHeight="1">
      <c r="B59" s="149"/>
      <c r="C59" s="146"/>
      <c r="D59" s="146"/>
      <c r="E59" s="162"/>
      <c r="F59" s="162"/>
      <c r="G59" s="152"/>
      <c r="H59" s="103"/>
      <c r="I59" s="103"/>
      <c r="J59" s="52"/>
    </row>
    <row r="60" spans="2:10" ht="15.75" thickBot="1">
      <c r="B60" s="150"/>
      <c r="C60" s="147"/>
      <c r="D60" s="147"/>
      <c r="E60" s="142"/>
      <c r="F60" s="142"/>
      <c r="G60" s="153"/>
      <c r="H60" s="92"/>
      <c r="I60" s="92"/>
      <c r="J60" s="52"/>
    </row>
    <row r="61" spans="2:10">
      <c r="B61" s="156" t="s">
        <v>38</v>
      </c>
      <c r="C61" s="110" t="s">
        <v>101</v>
      </c>
      <c r="D61" s="104"/>
      <c r="E61" s="104"/>
      <c r="F61" s="104"/>
      <c r="G61" s="80">
        <f>G63</f>
        <v>216.89999999999998</v>
      </c>
      <c r="H61" s="80">
        <v>4.4000000000000004</v>
      </c>
      <c r="I61" s="80">
        <v>4.4000000000000004</v>
      </c>
      <c r="J61" s="52"/>
    </row>
    <row r="62" spans="2:10" ht="15.75" thickBot="1">
      <c r="B62" s="157"/>
      <c r="C62" s="111"/>
      <c r="D62" s="105"/>
      <c r="E62" s="105"/>
      <c r="F62" s="105"/>
      <c r="G62" s="81"/>
      <c r="H62" s="81"/>
      <c r="I62" s="81"/>
      <c r="J62" s="52"/>
    </row>
    <row r="63" spans="2:10" ht="72" thickBot="1">
      <c r="B63" s="3" t="s">
        <v>39</v>
      </c>
      <c r="C63" s="30" t="s">
        <v>101</v>
      </c>
      <c r="D63" s="31">
        <v>10</v>
      </c>
      <c r="E63" s="32"/>
      <c r="F63" s="32"/>
      <c r="G63" s="54">
        <f>G64+G67+G69</f>
        <v>216.89999999999998</v>
      </c>
      <c r="H63" s="54">
        <v>4.4000000000000004</v>
      </c>
      <c r="I63" s="54">
        <v>4.4000000000000004</v>
      </c>
      <c r="J63" s="52"/>
    </row>
    <row r="64" spans="2:10" ht="163.5" customHeight="1">
      <c r="B64" s="125" t="s">
        <v>40</v>
      </c>
      <c r="C64" s="99" t="s">
        <v>101</v>
      </c>
      <c r="D64" s="101">
        <v>10</v>
      </c>
      <c r="E64" s="101" t="s">
        <v>41</v>
      </c>
      <c r="F64" s="101">
        <v>240</v>
      </c>
      <c r="G64" s="91">
        <f>90.5-1.2</f>
        <v>89.3</v>
      </c>
      <c r="H64" s="91">
        <v>2.1</v>
      </c>
      <c r="I64" s="91">
        <v>2.1</v>
      </c>
      <c r="J64" s="52"/>
    </row>
    <row r="65" spans="2:10" ht="15.75" customHeight="1">
      <c r="B65" s="126"/>
      <c r="C65" s="154"/>
      <c r="D65" s="155"/>
      <c r="E65" s="155"/>
      <c r="F65" s="155"/>
      <c r="G65" s="103"/>
      <c r="H65" s="103"/>
      <c r="I65" s="103"/>
      <c r="J65" s="52"/>
    </row>
    <row r="66" spans="2:10" ht="37.5" customHeight="1" thickBot="1">
      <c r="B66" s="127"/>
      <c r="C66" s="100"/>
      <c r="D66" s="102"/>
      <c r="E66" s="102"/>
      <c r="F66" s="102"/>
      <c r="G66" s="92"/>
      <c r="H66" s="92"/>
      <c r="I66" s="92"/>
      <c r="J66" s="52"/>
    </row>
    <row r="67" spans="2:10" ht="224.25" customHeight="1">
      <c r="B67" s="125" t="s">
        <v>42</v>
      </c>
      <c r="C67" s="99" t="s">
        <v>101</v>
      </c>
      <c r="D67" s="101">
        <v>10</v>
      </c>
      <c r="E67" s="101" t="s">
        <v>43</v>
      </c>
      <c r="F67" s="101">
        <v>240</v>
      </c>
      <c r="G67" s="91">
        <v>0</v>
      </c>
      <c r="H67" s="91">
        <v>2.2999999999999998</v>
      </c>
      <c r="I67" s="91">
        <v>2.2999999999999998</v>
      </c>
      <c r="J67" s="52"/>
    </row>
    <row r="68" spans="2:10" ht="36.75" customHeight="1" thickBot="1">
      <c r="B68" s="127"/>
      <c r="C68" s="100"/>
      <c r="D68" s="102"/>
      <c r="E68" s="102"/>
      <c r="F68" s="102"/>
      <c r="G68" s="92"/>
      <c r="H68" s="92"/>
      <c r="I68" s="92"/>
      <c r="J68" s="52"/>
    </row>
    <row r="69" spans="2:10" ht="254.25" customHeight="1">
      <c r="B69" s="125" t="s">
        <v>44</v>
      </c>
      <c r="C69" s="99" t="s">
        <v>101</v>
      </c>
      <c r="D69" s="101">
        <v>10</v>
      </c>
      <c r="E69" s="141" t="s">
        <v>45</v>
      </c>
      <c r="F69" s="101">
        <v>540</v>
      </c>
      <c r="G69" s="91">
        <v>127.6</v>
      </c>
      <c r="H69" s="91">
        <v>0</v>
      </c>
      <c r="I69" s="91">
        <v>0</v>
      </c>
      <c r="J69" s="52"/>
    </row>
    <row r="70" spans="2:10" ht="15.75" thickBot="1">
      <c r="B70" s="127"/>
      <c r="C70" s="100"/>
      <c r="D70" s="102"/>
      <c r="E70" s="142"/>
      <c r="F70" s="102"/>
      <c r="G70" s="92"/>
      <c r="H70" s="92"/>
      <c r="I70" s="92"/>
      <c r="J70" s="52"/>
    </row>
    <row r="71" spans="2:10">
      <c r="B71" s="158" t="s">
        <v>46</v>
      </c>
      <c r="C71" s="110" t="s">
        <v>99</v>
      </c>
      <c r="D71" s="104"/>
      <c r="E71" s="104"/>
      <c r="F71" s="104"/>
      <c r="G71" s="80">
        <f>G73+G78</f>
        <v>2134.1999999999998</v>
      </c>
      <c r="H71" s="80" t="s">
        <v>47</v>
      </c>
      <c r="I71" s="80" t="s">
        <v>48</v>
      </c>
      <c r="J71" s="52"/>
    </row>
    <row r="72" spans="2:10" ht="15.75" thickBot="1">
      <c r="B72" s="159"/>
      <c r="C72" s="111"/>
      <c r="D72" s="105"/>
      <c r="E72" s="105"/>
      <c r="F72" s="105"/>
      <c r="G72" s="81"/>
      <c r="H72" s="81"/>
      <c r="I72" s="81"/>
      <c r="J72" s="52"/>
    </row>
    <row r="73" spans="2:10">
      <c r="B73" s="160" t="s">
        <v>49</v>
      </c>
      <c r="C73" s="143" t="s">
        <v>99</v>
      </c>
      <c r="D73" s="143" t="s">
        <v>102</v>
      </c>
      <c r="E73" s="144"/>
      <c r="F73" s="144"/>
      <c r="G73" s="80">
        <f>G75+G77</f>
        <v>2124.6999999999998</v>
      </c>
      <c r="H73" s="80" t="s">
        <v>47</v>
      </c>
      <c r="I73" s="80">
        <v>1861.9</v>
      </c>
      <c r="J73" s="52"/>
    </row>
    <row r="74" spans="2:10" ht="15.75" thickBot="1">
      <c r="B74" s="161"/>
      <c r="C74" s="111"/>
      <c r="D74" s="111"/>
      <c r="E74" s="105"/>
      <c r="F74" s="105"/>
      <c r="G74" s="81"/>
      <c r="H74" s="81"/>
      <c r="I74" s="81"/>
      <c r="J74" s="52"/>
    </row>
    <row r="75" spans="2:10" ht="164.25" customHeight="1">
      <c r="B75" s="125" t="s">
        <v>50</v>
      </c>
      <c r="C75" s="99" t="s">
        <v>99</v>
      </c>
      <c r="D75" s="99" t="s">
        <v>102</v>
      </c>
      <c r="E75" s="101" t="s">
        <v>51</v>
      </c>
      <c r="F75" s="101">
        <v>240</v>
      </c>
      <c r="G75" s="91">
        <v>2094.6999999999998</v>
      </c>
      <c r="H75" s="91" t="s">
        <v>52</v>
      </c>
      <c r="I75" s="91" t="s">
        <v>53</v>
      </c>
      <c r="J75" s="52"/>
    </row>
    <row r="76" spans="2:10" ht="15.75" thickBot="1">
      <c r="B76" s="127"/>
      <c r="C76" s="100"/>
      <c r="D76" s="100"/>
      <c r="E76" s="102"/>
      <c r="F76" s="102"/>
      <c r="G76" s="92"/>
      <c r="H76" s="92"/>
      <c r="I76" s="92"/>
      <c r="J76" s="52"/>
    </row>
    <row r="77" spans="2:10" ht="192" customHeight="1" thickBot="1">
      <c r="B77" s="17" t="s">
        <v>54</v>
      </c>
      <c r="C77" s="33" t="s">
        <v>99</v>
      </c>
      <c r="D77" s="29" t="s">
        <v>102</v>
      </c>
      <c r="E77" s="16" t="s">
        <v>55</v>
      </c>
      <c r="F77" s="16">
        <v>240</v>
      </c>
      <c r="G77" s="42">
        <v>30</v>
      </c>
      <c r="H77" s="42">
        <v>30</v>
      </c>
      <c r="I77" s="42">
        <v>30</v>
      </c>
      <c r="J77" s="52"/>
    </row>
    <row r="78" spans="2:10" ht="54.75" customHeight="1" thickBot="1">
      <c r="B78" s="66" t="s">
        <v>122</v>
      </c>
      <c r="C78" s="67" t="s">
        <v>99</v>
      </c>
      <c r="D78" s="30" t="s">
        <v>120</v>
      </c>
      <c r="E78" s="31"/>
      <c r="F78" s="31"/>
      <c r="G78" s="54">
        <v>9.5</v>
      </c>
      <c r="H78" s="54">
        <v>0</v>
      </c>
      <c r="I78" s="54">
        <v>0</v>
      </c>
      <c r="J78" s="52"/>
    </row>
    <row r="79" spans="2:10" ht="177.75" customHeight="1" thickBot="1">
      <c r="B79" s="17" t="s">
        <v>123</v>
      </c>
      <c r="C79" s="64" t="s">
        <v>99</v>
      </c>
      <c r="D79" s="29" t="s">
        <v>120</v>
      </c>
      <c r="E79" s="16" t="s">
        <v>121</v>
      </c>
      <c r="F79" s="16">
        <v>240</v>
      </c>
      <c r="G79" s="42">
        <v>9.5</v>
      </c>
      <c r="H79" s="42">
        <v>0</v>
      </c>
      <c r="I79" s="65">
        <v>0</v>
      </c>
      <c r="J79" s="52"/>
    </row>
    <row r="80" spans="2:10" ht="30" thickBot="1">
      <c r="B80" s="41" t="s">
        <v>56</v>
      </c>
      <c r="C80" s="34" t="s">
        <v>103</v>
      </c>
      <c r="D80" s="35"/>
      <c r="E80" s="18"/>
      <c r="F80" s="18"/>
      <c r="G80" s="55">
        <f>G81+G87+G91</f>
        <v>30109.899999999994</v>
      </c>
      <c r="H80" s="55">
        <v>286.5</v>
      </c>
      <c r="I80" s="93">
        <v>307</v>
      </c>
      <c r="J80" s="94"/>
    </row>
    <row r="81" spans="2:11" ht="16.5" thickBot="1">
      <c r="B81" s="3" t="s">
        <v>57</v>
      </c>
      <c r="C81" s="26" t="s">
        <v>103</v>
      </c>
      <c r="D81" s="26" t="s">
        <v>98</v>
      </c>
      <c r="E81" s="5"/>
      <c r="F81" s="5"/>
      <c r="G81" s="40">
        <f>G82+G83+G85+G86+G84</f>
        <v>24599.499999999996</v>
      </c>
      <c r="H81" s="40">
        <v>0</v>
      </c>
      <c r="I81" s="95">
        <v>20.5</v>
      </c>
      <c r="J81" s="96"/>
    </row>
    <row r="82" spans="2:11" ht="262.5" customHeight="1" thickBot="1">
      <c r="B82" s="19" t="s">
        <v>58</v>
      </c>
      <c r="C82" s="25" t="s">
        <v>103</v>
      </c>
      <c r="D82" s="25" t="s">
        <v>98</v>
      </c>
      <c r="E82" s="7" t="s">
        <v>59</v>
      </c>
      <c r="F82" s="7">
        <v>240</v>
      </c>
      <c r="G82" s="40">
        <f>30+12.6</f>
        <v>42.6</v>
      </c>
      <c r="H82" s="40">
        <v>0</v>
      </c>
      <c r="I82" s="95">
        <v>20.5</v>
      </c>
      <c r="J82" s="96"/>
    </row>
    <row r="83" spans="2:11" ht="288.75" customHeight="1" thickBot="1">
      <c r="B83" s="10" t="s">
        <v>60</v>
      </c>
      <c r="C83" s="25" t="s">
        <v>103</v>
      </c>
      <c r="D83" s="25" t="s">
        <v>98</v>
      </c>
      <c r="E83" s="7" t="s">
        <v>61</v>
      </c>
      <c r="F83" s="7">
        <v>240</v>
      </c>
      <c r="G83" s="40">
        <f>66+42</f>
        <v>108</v>
      </c>
      <c r="H83" s="40">
        <v>0</v>
      </c>
      <c r="I83" s="95">
        <v>0</v>
      </c>
      <c r="J83" s="96"/>
    </row>
    <row r="84" spans="2:11" ht="299.25" customHeight="1" thickBot="1">
      <c r="B84" s="68" t="s">
        <v>124</v>
      </c>
      <c r="C84" s="25" t="s">
        <v>103</v>
      </c>
      <c r="D84" s="25" t="s">
        <v>98</v>
      </c>
      <c r="E84" s="7" t="s">
        <v>125</v>
      </c>
      <c r="F84" s="7">
        <v>240</v>
      </c>
      <c r="G84" s="40">
        <v>4.8</v>
      </c>
      <c r="H84" s="40">
        <v>0</v>
      </c>
      <c r="I84" s="61">
        <v>0</v>
      </c>
      <c r="J84" s="62"/>
      <c r="K84" s="69"/>
    </row>
    <row r="85" spans="2:11" ht="262.5" customHeight="1" thickBot="1">
      <c r="B85" s="60" t="s">
        <v>62</v>
      </c>
      <c r="C85" s="25" t="s">
        <v>103</v>
      </c>
      <c r="D85" s="25" t="s">
        <v>98</v>
      </c>
      <c r="E85" s="20" t="s">
        <v>63</v>
      </c>
      <c r="F85" s="20">
        <v>410</v>
      </c>
      <c r="G85" s="46">
        <f>18540.1+217.8+208.8+2956.4</f>
        <v>21923.1</v>
      </c>
      <c r="H85" s="46">
        <v>0</v>
      </c>
      <c r="I85" s="97">
        <v>0</v>
      </c>
      <c r="J85" s="98"/>
    </row>
    <row r="86" spans="2:11" ht="210.75" customHeight="1" thickBot="1">
      <c r="B86" s="10" t="s">
        <v>64</v>
      </c>
      <c r="C86" s="25" t="s">
        <v>103</v>
      </c>
      <c r="D86" s="25" t="s">
        <v>98</v>
      </c>
      <c r="E86" s="20" t="s">
        <v>65</v>
      </c>
      <c r="F86" s="20">
        <v>240</v>
      </c>
      <c r="G86" s="46">
        <f>2625.4-104.4</f>
        <v>2521</v>
      </c>
      <c r="H86" s="46">
        <v>0</v>
      </c>
      <c r="I86" s="97">
        <v>0</v>
      </c>
      <c r="J86" s="98"/>
    </row>
    <row r="87" spans="2:11" ht="16.5" thickBot="1">
      <c r="B87" s="2" t="s">
        <v>66</v>
      </c>
      <c r="C87" s="26" t="s">
        <v>103</v>
      </c>
      <c r="D87" s="26" t="s">
        <v>100</v>
      </c>
      <c r="E87" s="21"/>
      <c r="F87" s="21"/>
      <c r="G87" s="56">
        <f>G88+G89+G90</f>
        <v>4019.1</v>
      </c>
      <c r="H87" s="56">
        <v>236.5</v>
      </c>
      <c r="I87" s="138">
        <v>236.5</v>
      </c>
      <c r="J87" s="139"/>
    </row>
    <row r="88" spans="2:11" ht="195" customHeight="1" thickBot="1">
      <c r="B88" s="10" t="s">
        <v>67</v>
      </c>
      <c r="C88" s="25" t="s">
        <v>103</v>
      </c>
      <c r="D88" s="25" t="s">
        <v>100</v>
      </c>
      <c r="E88" s="7" t="s">
        <v>68</v>
      </c>
      <c r="F88" s="20">
        <v>810</v>
      </c>
      <c r="G88" s="46">
        <f>364.8+1819.6+0.1</f>
        <v>2184.5</v>
      </c>
      <c r="H88" s="46">
        <v>236.5</v>
      </c>
      <c r="I88" s="97">
        <v>236.5</v>
      </c>
      <c r="J88" s="98"/>
    </row>
    <row r="89" spans="2:11" ht="211.5" customHeight="1" thickBot="1">
      <c r="B89" s="19" t="s">
        <v>69</v>
      </c>
      <c r="C89" s="25" t="s">
        <v>103</v>
      </c>
      <c r="D89" s="25" t="s">
        <v>100</v>
      </c>
      <c r="E89" s="7" t="s">
        <v>70</v>
      </c>
      <c r="F89" s="20">
        <v>240</v>
      </c>
      <c r="G89" s="46">
        <v>1</v>
      </c>
      <c r="H89" s="46">
        <v>0</v>
      </c>
      <c r="I89" s="97">
        <v>0</v>
      </c>
      <c r="J89" s="98"/>
    </row>
    <row r="90" spans="2:11" ht="224.25" customHeight="1" thickBot="1">
      <c r="B90" s="10" t="s">
        <v>71</v>
      </c>
      <c r="C90" s="25" t="s">
        <v>103</v>
      </c>
      <c r="D90" s="25" t="s">
        <v>100</v>
      </c>
      <c r="E90" s="7" t="s">
        <v>72</v>
      </c>
      <c r="F90" s="20">
        <v>240</v>
      </c>
      <c r="G90" s="46">
        <f>1225.5+608.1</f>
        <v>1833.6</v>
      </c>
      <c r="H90" s="46">
        <v>0</v>
      </c>
      <c r="I90" s="97">
        <v>0</v>
      </c>
      <c r="J90" s="98"/>
    </row>
    <row r="91" spans="2:11" ht="16.5" thickBot="1">
      <c r="B91" s="2" t="s">
        <v>73</v>
      </c>
      <c r="C91" s="36" t="s">
        <v>103</v>
      </c>
      <c r="D91" s="36" t="s">
        <v>101</v>
      </c>
      <c r="E91" s="22"/>
      <c r="F91" s="22"/>
      <c r="G91" s="57">
        <f>G92+G95+G96+G97</f>
        <v>1491.3</v>
      </c>
      <c r="H91" s="57">
        <v>50</v>
      </c>
      <c r="I91" s="57">
        <v>50</v>
      </c>
      <c r="J91" s="51"/>
    </row>
    <row r="92" spans="2:11" ht="119.25" customHeight="1">
      <c r="B92" s="58" t="s">
        <v>74</v>
      </c>
      <c r="C92" s="82" t="s">
        <v>103</v>
      </c>
      <c r="D92" s="82" t="s">
        <v>101</v>
      </c>
      <c r="E92" s="85" t="s">
        <v>76</v>
      </c>
      <c r="F92" s="85">
        <v>240</v>
      </c>
      <c r="G92" s="88">
        <f>765.9-0.7+27.1+580</f>
        <v>1372.3</v>
      </c>
      <c r="H92" s="88">
        <v>50</v>
      </c>
      <c r="I92" s="88">
        <v>50</v>
      </c>
      <c r="J92" s="140"/>
    </row>
    <row r="93" spans="2:11" ht="75" customHeight="1">
      <c r="B93" s="58" t="s">
        <v>75</v>
      </c>
      <c r="C93" s="83"/>
      <c r="D93" s="83"/>
      <c r="E93" s="86"/>
      <c r="F93" s="86"/>
      <c r="G93" s="89"/>
      <c r="H93" s="89"/>
      <c r="I93" s="89"/>
      <c r="J93" s="140"/>
    </row>
    <row r="94" spans="2:11" ht="15.75" thickBot="1">
      <c r="B94" s="59"/>
      <c r="C94" s="84"/>
      <c r="D94" s="84"/>
      <c r="E94" s="87"/>
      <c r="F94" s="87"/>
      <c r="G94" s="90"/>
      <c r="H94" s="90"/>
      <c r="I94" s="90"/>
      <c r="J94" s="140"/>
    </row>
    <row r="95" spans="2:11" ht="210.75" thickBot="1">
      <c r="B95" s="19" t="s">
        <v>77</v>
      </c>
      <c r="C95" s="25" t="s">
        <v>103</v>
      </c>
      <c r="D95" s="25" t="s">
        <v>101</v>
      </c>
      <c r="E95" s="7" t="s">
        <v>78</v>
      </c>
      <c r="F95" s="7">
        <v>240</v>
      </c>
      <c r="G95" s="40">
        <f>25.8-10.8</f>
        <v>15</v>
      </c>
      <c r="H95" s="40">
        <v>0</v>
      </c>
      <c r="I95" s="40">
        <v>0</v>
      </c>
      <c r="J95" s="51"/>
    </row>
    <row r="96" spans="2:11" ht="195.75" thickBot="1">
      <c r="B96" s="19" t="s">
        <v>79</v>
      </c>
      <c r="C96" s="25" t="s">
        <v>103</v>
      </c>
      <c r="D96" s="25" t="s">
        <v>101</v>
      </c>
      <c r="E96" s="7" t="s">
        <v>80</v>
      </c>
      <c r="F96" s="7">
        <v>240</v>
      </c>
      <c r="G96" s="40">
        <v>10.7</v>
      </c>
      <c r="H96" s="40">
        <v>0</v>
      </c>
      <c r="I96" s="40">
        <v>0</v>
      </c>
      <c r="J96" s="51"/>
    </row>
    <row r="97" spans="2:10" ht="210.75" thickBot="1">
      <c r="B97" s="19" t="s">
        <v>81</v>
      </c>
      <c r="C97" s="25" t="s">
        <v>103</v>
      </c>
      <c r="D97" s="25" t="s">
        <v>101</v>
      </c>
      <c r="E97" s="7" t="s">
        <v>82</v>
      </c>
      <c r="F97" s="7">
        <v>240</v>
      </c>
      <c r="G97" s="40">
        <v>93.3</v>
      </c>
      <c r="H97" s="40">
        <v>0</v>
      </c>
      <c r="I97" s="40">
        <v>0</v>
      </c>
      <c r="J97" s="51"/>
    </row>
    <row r="98" spans="2:10">
      <c r="B98" s="114" t="s">
        <v>83</v>
      </c>
      <c r="C98" s="110" t="s">
        <v>104</v>
      </c>
      <c r="D98" s="116"/>
      <c r="E98" s="104"/>
      <c r="F98" s="104"/>
      <c r="G98" s="118">
        <f>G100</f>
        <v>3619.2999999999997</v>
      </c>
      <c r="H98" s="118" t="s">
        <v>84</v>
      </c>
      <c r="I98" s="80">
        <v>3307.1</v>
      </c>
      <c r="J98" s="52"/>
    </row>
    <row r="99" spans="2:10" ht="15.75" thickBot="1">
      <c r="B99" s="115"/>
      <c r="C99" s="111"/>
      <c r="D99" s="117"/>
      <c r="E99" s="105"/>
      <c r="F99" s="105"/>
      <c r="G99" s="119"/>
      <c r="H99" s="119"/>
      <c r="I99" s="81"/>
      <c r="J99" s="52"/>
    </row>
    <row r="100" spans="2:10">
      <c r="B100" s="108" t="s">
        <v>85</v>
      </c>
      <c r="C100" s="110" t="s">
        <v>104</v>
      </c>
      <c r="D100" s="110" t="s">
        <v>98</v>
      </c>
      <c r="E100" s="104"/>
      <c r="F100" s="104"/>
      <c r="G100" s="80">
        <f>G102+G104+G107</f>
        <v>3619.2999999999997</v>
      </c>
      <c r="H100" s="112" t="s">
        <v>84</v>
      </c>
      <c r="I100" s="80">
        <v>3307.1</v>
      </c>
      <c r="J100" s="52"/>
    </row>
    <row r="101" spans="2:10" ht="15.75" thickBot="1">
      <c r="B101" s="109"/>
      <c r="C101" s="111"/>
      <c r="D101" s="111"/>
      <c r="E101" s="105"/>
      <c r="F101" s="105"/>
      <c r="G101" s="81"/>
      <c r="H101" s="113"/>
      <c r="I101" s="81"/>
      <c r="J101" s="52"/>
    </row>
    <row r="102" spans="2:10" ht="119.25" customHeight="1">
      <c r="B102" s="106" t="s">
        <v>86</v>
      </c>
      <c r="C102" s="82" t="s">
        <v>104</v>
      </c>
      <c r="D102" s="82" t="s">
        <v>98</v>
      </c>
      <c r="E102" s="85" t="s">
        <v>87</v>
      </c>
      <c r="F102" s="85">
        <v>610</v>
      </c>
      <c r="G102" s="88">
        <f>2853.7+50+163.7+319.3</f>
        <v>3386.7</v>
      </c>
      <c r="H102" s="88" t="s">
        <v>84</v>
      </c>
      <c r="I102" s="88">
        <v>3307.1</v>
      </c>
      <c r="J102" s="52"/>
    </row>
    <row r="103" spans="2:10" ht="31.5" customHeight="1" thickBot="1">
      <c r="B103" s="107"/>
      <c r="C103" s="84"/>
      <c r="D103" s="84"/>
      <c r="E103" s="87"/>
      <c r="F103" s="87"/>
      <c r="G103" s="90"/>
      <c r="H103" s="90"/>
      <c r="I103" s="90"/>
      <c r="J103" s="52"/>
    </row>
    <row r="104" spans="2:10" ht="88.5" customHeight="1">
      <c r="B104" s="125" t="s">
        <v>88</v>
      </c>
      <c r="C104" s="128" t="s">
        <v>104</v>
      </c>
      <c r="D104" s="128" t="s">
        <v>98</v>
      </c>
      <c r="E104" s="85" t="s">
        <v>89</v>
      </c>
      <c r="F104" s="131">
        <v>610</v>
      </c>
      <c r="G104" s="122">
        <v>52.6</v>
      </c>
      <c r="H104" s="122">
        <v>0</v>
      </c>
      <c r="I104" s="122">
        <v>0</v>
      </c>
      <c r="J104" s="52"/>
    </row>
    <row r="105" spans="2:10">
      <c r="B105" s="126"/>
      <c r="C105" s="129"/>
      <c r="D105" s="129"/>
      <c r="E105" s="86"/>
      <c r="F105" s="132"/>
      <c r="G105" s="123"/>
      <c r="H105" s="123"/>
      <c r="I105" s="123"/>
      <c r="J105" s="52"/>
    </row>
    <row r="106" spans="2:10" ht="37.5" customHeight="1" thickBot="1">
      <c r="B106" s="127"/>
      <c r="C106" s="130"/>
      <c r="D106" s="130"/>
      <c r="E106" s="87"/>
      <c r="F106" s="133"/>
      <c r="G106" s="124"/>
      <c r="H106" s="124"/>
      <c r="I106" s="124"/>
      <c r="J106" s="52"/>
    </row>
    <row r="107" spans="2:10" ht="137.25" customHeight="1" thickBot="1">
      <c r="B107" s="63" t="s">
        <v>119</v>
      </c>
      <c r="C107" s="43" t="s">
        <v>104</v>
      </c>
      <c r="D107" s="43" t="s">
        <v>98</v>
      </c>
      <c r="E107" s="49" t="s">
        <v>118</v>
      </c>
      <c r="F107" s="24">
        <v>610</v>
      </c>
      <c r="G107" s="50">
        <v>180</v>
      </c>
      <c r="H107" s="50">
        <v>0</v>
      </c>
      <c r="I107" s="50">
        <v>0</v>
      </c>
      <c r="J107" s="52"/>
    </row>
    <row r="108" spans="2:10">
      <c r="B108" s="134" t="s">
        <v>90</v>
      </c>
      <c r="C108" s="110">
        <v>10</v>
      </c>
      <c r="D108" s="116"/>
      <c r="E108" s="104"/>
      <c r="F108" s="104"/>
      <c r="G108" s="80">
        <f>G110</f>
        <v>124</v>
      </c>
      <c r="H108" s="80">
        <v>124</v>
      </c>
      <c r="I108" s="80">
        <v>124</v>
      </c>
      <c r="J108" s="52"/>
    </row>
    <row r="109" spans="2:10" ht="15.75" thickBot="1">
      <c r="B109" s="135"/>
      <c r="C109" s="111"/>
      <c r="D109" s="117"/>
      <c r="E109" s="105"/>
      <c r="F109" s="105"/>
      <c r="G109" s="81"/>
      <c r="H109" s="81"/>
      <c r="I109" s="81"/>
      <c r="J109" s="52"/>
    </row>
    <row r="110" spans="2:10">
      <c r="B110" s="134" t="s">
        <v>91</v>
      </c>
      <c r="C110" s="110">
        <v>10</v>
      </c>
      <c r="D110" s="110" t="s">
        <v>98</v>
      </c>
      <c r="E110" s="104"/>
      <c r="F110" s="104"/>
      <c r="G110" s="136">
        <f>G112</f>
        <v>124</v>
      </c>
      <c r="H110" s="136">
        <v>124</v>
      </c>
      <c r="I110" s="136">
        <v>124</v>
      </c>
      <c r="J110" s="52"/>
    </row>
    <row r="111" spans="2:10" ht="15.75" thickBot="1">
      <c r="B111" s="135"/>
      <c r="C111" s="111"/>
      <c r="D111" s="111"/>
      <c r="E111" s="105"/>
      <c r="F111" s="105"/>
      <c r="G111" s="137"/>
      <c r="H111" s="137"/>
      <c r="I111" s="137"/>
      <c r="J111" s="52"/>
    </row>
    <row r="112" spans="2:10" ht="224.25" customHeight="1">
      <c r="B112" s="120" t="s">
        <v>92</v>
      </c>
      <c r="C112" s="82">
        <v>10</v>
      </c>
      <c r="D112" s="82" t="s">
        <v>98</v>
      </c>
      <c r="E112" s="85" t="s">
        <v>93</v>
      </c>
      <c r="F112" s="85">
        <v>310</v>
      </c>
      <c r="G112" s="88">
        <v>124</v>
      </c>
      <c r="H112" s="88">
        <v>124</v>
      </c>
      <c r="I112" s="88">
        <v>124</v>
      </c>
      <c r="J112" s="52"/>
    </row>
    <row r="113" spans="2:12" ht="15.75" thickBot="1">
      <c r="B113" s="121"/>
      <c r="C113" s="84"/>
      <c r="D113" s="84"/>
      <c r="E113" s="87"/>
      <c r="F113" s="87"/>
      <c r="G113" s="90"/>
      <c r="H113" s="90"/>
      <c r="I113" s="90"/>
      <c r="J113" s="52"/>
    </row>
    <row r="114" spans="2:12" ht="30" thickBot="1">
      <c r="B114" s="2" t="s">
        <v>94</v>
      </c>
      <c r="C114" s="37">
        <v>13</v>
      </c>
      <c r="D114" s="38"/>
      <c r="E114" s="4"/>
      <c r="F114" s="4"/>
      <c r="G114" s="56">
        <v>1.6</v>
      </c>
      <c r="H114" s="56">
        <v>0</v>
      </c>
      <c r="I114" s="56">
        <v>0</v>
      </c>
      <c r="J114" s="52"/>
    </row>
    <row r="115" spans="2:12" ht="44.25" thickBot="1">
      <c r="B115" s="2" t="s">
        <v>95</v>
      </c>
      <c r="C115" s="39">
        <v>13</v>
      </c>
      <c r="D115" s="25" t="s">
        <v>98</v>
      </c>
      <c r="E115" s="21"/>
      <c r="F115" s="21"/>
      <c r="G115" s="46">
        <v>1.6</v>
      </c>
      <c r="H115" s="46">
        <v>0</v>
      </c>
      <c r="I115" s="46">
        <v>0</v>
      </c>
      <c r="J115" s="52"/>
    </row>
    <row r="116" spans="2:12" ht="135.75" thickBot="1">
      <c r="B116" s="23" t="s">
        <v>96</v>
      </c>
      <c r="C116" s="39">
        <v>13</v>
      </c>
      <c r="D116" s="25" t="s">
        <v>98</v>
      </c>
      <c r="E116" s="20" t="s">
        <v>97</v>
      </c>
      <c r="F116" s="20">
        <v>730</v>
      </c>
      <c r="G116" s="46">
        <v>1.6</v>
      </c>
      <c r="H116" s="46">
        <v>0</v>
      </c>
      <c r="I116" s="46">
        <v>0</v>
      </c>
      <c r="J116" s="52"/>
      <c r="L116" s="52"/>
    </row>
  </sheetData>
  <mergeCells count="253">
    <mergeCell ref="H28:H29"/>
    <mergeCell ref="I28:I29"/>
    <mergeCell ref="B30:B31"/>
    <mergeCell ref="B32:B33"/>
    <mergeCell ref="C30:C31"/>
    <mergeCell ref="D30:D31"/>
    <mergeCell ref="E30:E31"/>
    <mergeCell ref="F30:F31"/>
    <mergeCell ref="I23:I24"/>
    <mergeCell ref="C25:C26"/>
    <mergeCell ref="D25:D26"/>
    <mergeCell ref="E25:E26"/>
    <mergeCell ref="F25:F26"/>
    <mergeCell ref="G25:G26"/>
    <mergeCell ref="H25:H26"/>
    <mergeCell ref="I25:I26"/>
    <mergeCell ref="C23:C24"/>
    <mergeCell ref="D23:D24"/>
    <mergeCell ref="E23:E24"/>
    <mergeCell ref="F23:F24"/>
    <mergeCell ref="G23:G24"/>
    <mergeCell ref="H23:H24"/>
    <mergeCell ref="C27:C28"/>
    <mergeCell ref="I34:I35"/>
    <mergeCell ref="E37:E38"/>
    <mergeCell ref="F37:F38"/>
    <mergeCell ref="G37:G38"/>
    <mergeCell ref="I37:I38"/>
    <mergeCell ref="B25:B26"/>
    <mergeCell ref="B23:B24"/>
    <mergeCell ref="C34:C35"/>
    <mergeCell ref="D34:D35"/>
    <mergeCell ref="E34:E35"/>
    <mergeCell ref="F34:F35"/>
    <mergeCell ref="B34:B35"/>
    <mergeCell ref="G30:G31"/>
    <mergeCell ref="H30:H31"/>
    <mergeCell ref="I30:I31"/>
    <mergeCell ref="C32:C33"/>
    <mergeCell ref="D32:D33"/>
    <mergeCell ref="E32:E33"/>
    <mergeCell ref="F32:F33"/>
    <mergeCell ref="G32:G33"/>
    <mergeCell ref="H32:H33"/>
    <mergeCell ref="I32:I33"/>
    <mergeCell ref="B28:B29"/>
    <mergeCell ref="G28:G29"/>
    <mergeCell ref="B37:B38"/>
    <mergeCell ref="C46:C47"/>
    <mergeCell ref="D46:D47"/>
    <mergeCell ref="E46:E47"/>
    <mergeCell ref="F46:F47"/>
    <mergeCell ref="G46:G47"/>
    <mergeCell ref="H46:H47"/>
    <mergeCell ref="G34:G35"/>
    <mergeCell ref="H34:H35"/>
    <mergeCell ref="E39:E40"/>
    <mergeCell ref="D39:D40"/>
    <mergeCell ref="C39:C40"/>
    <mergeCell ref="C37:C38"/>
    <mergeCell ref="H37:H38"/>
    <mergeCell ref="H58:H60"/>
    <mergeCell ref="I58:I60"/>
    <mergeCell ref="B48:B49"/>
    <mergeCell ref="B46:B47"/>
    <mergeCell ref="B39:B40"/>
    <mergeCell ref="B41:B42"/>
    <mergeCell ref="H41:H42"/>
    <mergeCell ref="I41:I42"/>
    <mergeCell ref="H39:H40"/>
    <mergeCell ref="I39:I40"/>
    <mergeCell ref="G39:G40"/>
    <mergeCell ref="F39:F40"/>
    <mergeCell ref="C58:C60"/>
    <mergeCell ref="F58:F60"/>
    <mergeCell ref="E58:E60"/>
    <mergeCell ref="D58:D60"/>
    <mergeCell ref="C41:C42"/>
    <mergeCell ref="D41:D42"/>
    <mergeCell ref="F41:F42"/>
    <mergeCell ref="C48:C49"/>
    <mergeCell ref="D48:D49"/>
    <mergeCell ref="H50:H57"/>
    <mergeCell ref="I50:I57"/>
    <mergeCell ref="G48:G49"/>
    <mergeCell ref="H48:H49"/>
    <mergeCell ref="I48:I49"/>
    <mergeCell ref="G50:G57"/>
    <mergeCell ref="I46:I47"/>
    <mergeCell ref="E48:E49"/>
    <mergeCell ref="F48:F49"/>
    <mergeCell ref="E50:E57"/>
    <mergeCell ref="F50:F57"/>
    <mergeCell ref="G41:G42"/>
    <mergeCell ref="B75:B76"/>
    <mergeCell ref="B61:B62"/>
    <mergeCell ref="C61:C62"/>
    <mergeCell ref="C67:C68"/>
    <mergeCell ref="D67:D68"/>
    <mergeCell ref="E67:E68"/>
    <mergeCell ref="B64:B66"/>
    <mergeCell ref="B67:B68"/>
    <mergeCell ref="B69:B70"/>
    <mergeCell ref="C71:C72"/>
    <mergeCell ref="D71:D72"/>
    <mergeCell ref="E71:E72"/>
    <mergeCell ref="B71:B72"/>
    <mergeCell ref="B73:B74"/>
    <mergeCell ref="C50:C57"/>
    <mergeCell ref="D50:D57"/>
    <mergeCell ref="B50:B57"/>
    <mergeCell ref="B58:B60"/>
    <mergeCell ref="G58:G60"/>
    <mergeCell ref="C64:C66"/>
    <mergeCell ref="D64:D66"/>
    <mergeCell ref="E64:E66"/>
    <mergeCell ref="F64:F66"/>
    <mergeCell ref="F61:F62"/>
    <mergeCell ref="G61:G62"/>
    <mergeCell ref="G67:G68"/>
    <mergeCell ref="H67:H68"/>
    <mergeCell ref="I67:I68"/>
    <mergeCell ref="C69:C70"/>
    <mergeCell ref="D69:D70"/>
    <mergeCell ref="H69:H70"/>
    <mergeCell ref="F69:F70"/>
    <mergeCell ref="E69:E70"/>
    <mergeCell ref="C73:C74"/>
    <mergeCell ref="D73:D74"/>
    <mergeCell ref="E73:E74"/>
    <mergeCell ref="F73:F74"/>
    <mergeCell ref="G69:G70"/>
    <mergeCell ref="I69:I70"/>
    <mergeCell ref="F71:F72"/>
    <mergeCell ref="F67:F68"/>
    <mergeCell ref="G71:G72"/>
    <mergeCell ref="H112:H113"/>
    <mergeCell ref="G112:G113"/>
    <mergeCell ref="F112:F113"/>
    <mergeCell ref="E112:E113"/>
    <mergeCell ref="H71:H72"/>
    <mergeCell ref="I71:I72"/>
    <mergeCell ref="G73:G74"/>
    <mergeCell ref="H73:H74"/>
    <mergeCell ref="I73:I74"/>
    <mergeCell ref="I108:I109"/>
    <mergeCell ref="G110:G111"/>
    <mergeCell ref="H110:H111"/>
    <mergeCell ref="I110:I111"/>
    <mergeCell ref="I102:I103"/>
    <mergeCell ref="I98:I99"/>
    <mergeCell ref="I100:I101"/>
    <mergeCell ref="I86:J86"/>
    <mergeCell ref="I87:J87"/>
    <mergeCell ref="I88:J88"/>
    <mergeCell ref="I89:J89"/>
    <mergeCell ref="J92:J94"/>
    <mergeCell ref="H92:H94"/>
    <mergeCell ref="I92:I94"/>
    <mergeCell ref="I90:J90"/>
    <mergeCell ref="C110:C111"/>
    <mergeCell ref="D110:D111"/>
    <mergeCell ref="E110:E111"/>
    <mergeCell ref="F110:F111"/>
    <mergeCell ref="B112:B113"/>
    <mergeCell ref="C112:C113"/>
    <mergeCell ref="D112:D113"/>
    <mergeCell ref="I104:I106"/>
    <mergeCell ref="C108:C109"/>
    <mergeCell ref="D108:D109"/>
    <mergeCell ref="E108:E109"/>
    <mergeCell ref="F108:F109"/>
    <mergeCell ref="E104:E106"/>
    <mergeCell ref="G108:G109"/>
    <mergeCell ref="H108:H109"/>
    <mergeCell ref="B104:B106"/>
    <mergeCell ref="C104:C106"/>
    <mergeCell ref="D104:D106"/>
    <mergeCell ref="F104:F106"/>
    <mergeCell ref="G104:G106"/>
    <mergeCell ref="H104:H106"/>
    <mergeCell ref="B108:B109"/>
    <mergeCell ref="B110:B111"/>
    <mergeCell ref="I112:I113"/>
    <mergeCell ref="B102:B103"/>
    <mergeCell ref="B100:B101"/>
    <mergeCell ref="C100:C101"/>
    <mergeCell ref="D100:D101"/>
    <mergeCell ref="E100:E101"/>
    <mergeCell ref="F100:F101"/>
    <mergeCell ref="G100:G101"/>
    <mergeCell ref="H100:H101"/>
    <mergeCell ref="B98:B99"/>
    <mergeCell ref="C98:C99"/>
    <mergeCell ref="D98:D99"/>
    <mergeCell ref="E98:E99"/>
    <mergeCell ref="F98:F99"/>
    <mergeCell ref="G98:G99"/>
    <mergeCell ref="H98:H99"/>
    <mergeCell ref="C102:C103"/>
    <mergeCell ref="D102:D103"/>
    <mergeCell ref="E102:E103"/>
    <mergeCell ref="F102:F103"/>
    <mergeCell ref="G102:G103"/>
    <mergeCell ref="H102:H103"/>
    <mergeCell ref="H61:H62"/>
    <mergeCell ref="I61:I62"/>
    <mergeCell ref="C92:C94"/>
    <mergeCell ref="D92:D94"/>
    <mergeCell ref="E92:E94"/>
    <mergeCell ref="F92:F94"/>
    <mergeCell ref="G92:G94"/>
    <mergeCell ref="I75:I76"/>
    <mergeCell ref="I80:J80"/>
    <mergeCell ref="I81:J81"/>
    <mergeCell ref="I82:J82"/>
    <mergeCell ref="I83:J83"/>
    <mergeCell ref="I85:J85"/>
    <mergeCell ref="C75:C76"/>
    <mergeCell ref="D75:D76"/>
    <mergeCell ref="E75:E76"/>
    <mergeCell ref="F75:F76"/>
    <mergeCell ref="G75:G76"/>
    <mergeCell ref="H75:H76"/>
    <mergeCell ref="I64:I66"/>
    <mergeCell ref="G64:G66"/>
    <mergeCell ref="H64:H66"/>
    <mergeCell ref="D61:D62"/>
    <mergeCell ref="E61:E62"/>
    <mergeCell ref="G2:I2"/>
    <mergeCell ref="G3:I3"/>
    <mergeCell ref="F21:F22"/>
    <mergeCell ref="E21:E22"/>
    <mergeCell ref="D21:D22"/>
    <mergeCell ref="C21:C22"/>
    <mergeCell ref="B21:B22"/>
    <mergeCell ref="B15:I15"/>
    <mergeCell ref="B16:I16"/>
    <mergeCell ref="B18:I18"/>
    <mergeCell ref="B17:I17"/>
    <mergeCell ref="H20:I20"/>
    <mergeCell ref="G10:I10"/>
    <mergeCell ref="D11:I11"/>
    <mergeCell ref="D12:I12"/>
    <mergeCell ref="D13:I13"/>
    <mergeCell ref="E5:I5"/>
    <mergeCell ref="E4:I4"/>
    <mergeCell ref="D6:I6"/>
    <mergeCell ref="D7:I7"/>
    <mergeCell ref="D8:I8"/>
    <mergeCell ref="G21:G22"/>
    <mergeCell ref="H21:H22"/>
    <mergeCell ref="I21:I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2022-11-28T12:56:57Z</dcterms:modified>
</cp:coreProperties>
</file>