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Лист1!$B$81</definedName>
  </definedNames>
  <calcPr calcId="125725"/>
</workbook>
</file>

<file path=xl/calcChain.xml><?xml version="1.0" encoding="utf-8"?>
<calcChain xmlns="http://schemas.openxmlformats.org/spreadsheetml/2006/main">
  <c r="H100" i="1"/>
  <c r="H81"/>
  <c r="H78" s="1"/>
  <c r="H98"/>
  <c r="H115"/>
  <c r="H108"/>
  <c r="H107" s="1"/>
  <c r="H47"/>
  <c r="H27"/>
  <c r="H110"/>
  <c r="H46"/>
  <c r="H111"/>
  <c r="H103"/>
  <c r="H102" s="1"/>
  <c r="H97"/>
  <c r="H89"/>
  <c r="H53"/>
  <c r="H40"/>
  <c r="H33"/>
  <c r="H112" l="1"/>
  <c r="H106"/>
  <c r="H101"/>
  <c r="H104"/>
  <c r="H95"/>
  <c r="H88"/>
  <c r="H54"/>
  <c r="H52"/>
  <c r="H51" s="1"/>
  <c r="H45"/>
  <c r="H26"/>
  <c r="H25" s="1"/>
  <c r="H77" l="1"/>
  <c r="H23" s="1"/>
</calcChain>
</file>

<file path=xl/sharedStrings.xml><?xml version="1.0" encoding="utf-8"?>
<sst xmlns="http://schemas.openxmlformats.org/spreadsheetml/2006/main" count="198" uniqueCount="143">
  <si>
    <t>Наименование</t>
  </si>
  <si>
    <t>ЦСР</t>
  </si>
  <si>
    <t>ВР</t>
  </si>
  <si>
    <t>Рз</t>
  </si>
  <si>
    <t>Пр</t>
  </si>
  <si>
    <t>2023 год</t>
  </si>
  <si>
    <t>2024 год</t>
  </si>
  <si>
    <t>ВСЕГО</t>
  </si>
  <si>
    <t>9 866,7</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</si>
  <si>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</si>
  <si>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</si>
  <si>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t>3 806,9</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</si>
  <si>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</si>
  <si>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</si>
  <si>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</si>
  <si>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</si>
  <si>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</si>
  <si>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</si>
  <si>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</si>
  <si>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</si>
  <si>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</si>
  <si>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</si>
  <si>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</si>
  <si>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</si>
  <si>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</si>
  <si>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</si>
  <si>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</si>
  <si>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</si>
  <si>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</si>
  <si>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</si>
  <si>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</si>
  <si>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</si>
  <si>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</si>
  <si>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</si>
  <si>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</si>
  <si>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</si>
  <si>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</si>
  <si>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</si>
  <si>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</si>
  <si>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</si>
  <si>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</si>
  <si>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</si>
  <si>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</si>
  <si>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</si>
  <si>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</si>
  <si>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</si>
  <si>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</si>
  <si>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2 094,7</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</si>
  <si>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</si>
  <si>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</si>
  <si>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</si>
  <si>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</si>
  <si>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</si>
  <si>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</si>
  <si>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</si>
  <si>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</si>
  <si>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</si>
  <si>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</si>
  <si>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</si>
  <si>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</si>
  <si>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</si>
  <si>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</si>
  <si>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</si>
  <si>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</si>
  <si>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</si>
  <si>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</si>
  <si>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</si>
  <si>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</si>
  <si>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</si>
  <si>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</si>
  <si>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</si>
  <si>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</si>
  <si>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</si>
  <si>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</si>
  <si>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</si>
  <si>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</si>
  <si>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</si>
  <si>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</si>
  <si>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</si>
  <si>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</si>
  <si>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</si>
  <si>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</si>
  <si>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</si>
  <si>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</si>
  <si>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</si>
  <si>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</si>
  <si>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</si>
  <si>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</si>
  <si>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r>
      <t>Подпрограмма</t>
    </r>
    <r>
      <rPr>
        <b/>
        <i/>
        <sz val="10"/>
        <color theme="1"/>
        <rFont val="Algerian"/>
        <family val="5"/>
      </rPr>
      <t xml:space="preserve"> «</t>
    </r>
    <r>
      <rPr>
        <b/>
        <i/>
        <sz val="10"/>
        <color theme="1"/>
        <rFont val="Times New Roman"/>
        <family val="1"/>
        <charset val="204"/>
      </rPr>
      <t>Оказание</t>
    </r>
    <r>
      <rPr>
        <b/>
        <i/>
        <sz val="10"/>
        <color theme="1"/>
        <rFont val="Algerian"/>
        <family val="5"/>
      </rPr>
      <t xml:space="preserve"> </t>
    </r>
    <r>
      <rPr>
        <b/>
        <i/>
        <sz val="10"/>
        <color theme="1"/>
        <rFont val="Times New Roman"/>
        <family val="1"/>
        <charset val="204"/>
      </rPr>
      <t>мер</t>
    </r>
    <r>
      <rPr>
        <b/>
        <i/>
        <sz val="10"/>
        <color theme="1"/>
        <rFont val="Algerian"/>
        <family val="5"/>
      </rPr>
      <t xml:space="preserve"> </t>
    </r>
    <r>
      <rPr>
        <b/>
        <i/>
        <sz val="10"/>
        <color theme="1"/>
        <rFont val="Times New Roman"/>
        <family val="1"/>
        <charset val="204"/>
      </rPr>
      <t>государственной</t>
    </r>
    <r>
      <rPr>
        <b/>
        <i/>
        <sz val="10"/>
        <color theme="1"/>
        <rFont val="Algerian"/>
        <family val="5"/>
      </rPr>
      <t xml:space="preserve"> </t>
    </r>
    <r>
      <rPr>
        <b/>
        <i/>
        <sz val="10"/>
        <color theme="1"/>
        <rFont val="Times New Roman"/>
        <family val="1"/>
        <charset val="204"/>
      </rPr>
      <t>поддержки</t>
    </r>
    <r>
      <rPr>
        <b/>
        <i/>
        <sz val="10"/>
        <color theme="1"/>
        <rFont val="Algerian"/>
        <family val="5"/>
      </rPr>
      <t xml:space="preserve"> </t>
    </r>
    <r>
      <rPr>
        <b/>
        <i/>
        <sz val="10"/>
        <color theme="1"/>
        <rFont val="Times New Roman"/>
        <family val="1"/>
        <charset val="204"/>
      </rPr>
      <t>в</t>
    </r>
    <r>
      <rPr>
        <b/>
        <i/>
        <sz val="10"/>
        <color theme="1"/>
        <rFont val="Algerian"/>
        <family val="5"/>
      </rPr>
      <t xml:space="preserve"> </t>
    </r>
    <r>
      <rPr>
        <b/>
        <i/>
        <sz val="10"/>
        <color theme="1"/>
        <rFont val="Times New Roman"/>
        <family val="1"/>
        <charset val="204"/>
      </rPr>
      <t>улучшении</t>
    </r>
    <r>
      <rPr>
        <b/>
        <i/>
        <sz val="10"/>
        <color theme="1"/>
        <rFont val="Algerian"/>
        <family val="5"/>
      </rPr>
      <t xml:space="preserve"> </t>
    </r>
    <r>
      <rPr>
        <b/>
        <i/>
        <sz val="10"/>
        <color theme="1"/>
        <rFont val="Times New Roman"/>
        <family val="1"/>
        <charset val="204"/>
      </rPr>
      <t>жилищных</t>
    </r>
    <r>
      <rPr>
        <b/>
        <i/>
        <sz val="10"/>
        <color theme="1"/>
        <rFont val="Algerian"/>
        <family val="5"/>
      </rPr>
      <t xml:space="preserve"> </t>
    </r>
    <r>
      <rPr>
        <b/>
        <i/>
        <sz val="10"/>
        <color theme="1"/>
        <rFont val="Times New Roman"/>
        <family val="1"/>
        <charset val="204"/>
      </rPr>
      <t>условий</t>
    </r>
    <r>
      <rPr>
        <b/>
        <i/>
        <sz val="10"/>
        <color theme="1"/>
        <rFont val="Algerian"/>
        <family val="5"/>
      </rPr>
      <t xml:space="preserve"> </t>
    </r>
    <r>
      <rPr>
        <b/>
        <i/>
        <sz val="10"/>
        <color theme="1"/>
        <rFont val="Times New Roman"/>
        <family val="1"/>
        <charset val="204"/>
      </rPr>
      <t>отдельным</t>
    </r>
    <r>
      <rPr>
        <b/>
        <i/>
        <sz val="10"/>
        <color theme="1"/>
        <rFont val="Algerian"/>
        <family val="5"/>
      </rPr>
      <t xml:space="preserve"> </t>
    </r>
    <r>
      <rPr>
        <b/>
        <i/>
        <sz val="10"/>
        <color theme="1"/>
        <rFont val="Times New Roman"/>
        <family val="1"/>
        <charset val="204"/>
      </rPr>
      <t>категориям</t>
    </r>
    <r>
      <rPr>
        <b/>
        <i/>
        <sz val="10"/>
        <color theme="1"/>
        <rFont val="Algerian"/>
        <family val="5"/>
      </rPr>
      <t xml:space="preserve"> </t>
    </r>
    <r>
      <rPr>
        <b/>
        <i/>
        <sz val="10"/>
        <color theme="1"/>
        <rFont val="Times New Roman"/>
        <family val="1"/>
        <charset val="204"/>
      </rPr>
      <t>граждан</t>
    </r>
    <r>
      <rPr>
        <b/>
        <i/>
        <sz val="10"/>
        <color theme="1"/>
        <rFont val="Algerian"/>
        <family val="5"/>
      </rPr>
      <t>»</t>
    </r>
  </si>
  <si>
    <t>07 1 00 00000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</si>
  <si>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</si>
  <si>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</si>
  <si>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</si>
  <si>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</si>
  <si>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</si>
  <si>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</si>
  <si>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</si>
  <si>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</si>
  <si>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</si>
  <si>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</si>
  <si>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</si>
  <si>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</si>
  <si>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</si>
  <si>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</si>
  <si>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Процентные платежи по муниципальному долгу Углеродовского городского поселения в рамках непрограммных расходов органа местного самоуправления Углеродовского городского поселения (Обслуживание муниципального долга)</t>
  </si>
  <si>
    <t>99 2 00 90090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</si>
  <si>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</si>
  <si>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</si>
  <si>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</si>
  <si>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</si>
  <si>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</si>
  <si>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</si>
  <si>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</si>
  <si>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 (Исполнение судебных актов Российской Федерации и мировых соглашений по возмещению причиненного вреда)</t>
  </si>
  <si>
    <t>99 9 00 90120</t>
  </si>
  <si>
    <t>2022 год</t>
  </si>
  <si>
    <t>01</t>
  </si>
  <si>
    <t>04</t>
  </si>
  <si>
    <t>08</t>
  </si>
  <si>
    <t>03</t>
  </si>
  <si>
    <t>09</t>
  </si>
  <si>
    <t>05</t>
  </si>
  <si>
    <t>02</t>
  </si>
  <si>
    <t>Приложение 5</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</si>
  <si>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</si>
  <si>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</si>
  <si>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</si>
  <si>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</si>
  <si>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</si>
  <si>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</si>
  <si>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</si>
  <si>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</si>
  <si>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</si>
  <si>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</si>
  <si>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 xml:space="preserve">бюджетов  на 2022 год и плановый период 2023  и 2024 годов
</t>
  </si>
  <si>
    <t>(тыс.рублей)</t>
  </si>
  <si>
    <t>02 1 00 71180</t>
  </si>
  <si>
    <t xml:space="preserve">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t>
  </si>
  <si>
    <t>07 1 00 20810</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</si>
  <si>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</si>
  <si>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12</t>
  </si>
  <si>
    <t>99 9 00 0020340</t>
  </si>
  <si>
    <t xml:space="preserve">от 28.11.2022 № 67 "О внесении изменений в решение </t>
  </si>
</sst>
</file>

<file path=xl/styles.xml><?xml version="1.0" encoding="utf-8"?>
<styleSheet xmlns="http://schemas.openxmlformats.org/spreadsheetml/2006/main">
  <fonts count="1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rgb="FFFF0000"/>
      <name val="Times New Roman"/>
      <family val="1"/>
      <charset val="204"/>
    </font>
    <font>
      <b/>
      <i/>
      <sz val="10"/>
      <color theme="1"/>
      <name val="Algerian"/>
      <family val="5"/>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77">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0" xfId="0" applyAlignment="1">
      <alignment horizontal="center" vertical="center"/>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8" fillId="0" borderId="0" xfId="0" applyFont="1"/>
    <xf numFmtId="0" fontId="1" fillId="0" borderId="8" xfId="0" applyFont="1" applyBorder="1" applyAlignment="1">
      <alignment horizontal="center" vertical="center" wrapText="1"/>
    </xf>
    <xf numFmtId="2" fontId="3" fillId="0" borderId="5"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5" fillId="0" borderId="10" xfId="0" applyFont="1" applyBorder="1" applyAlignment="1">
      <alignment vertical="top" wrapText="1"/>
    </xf>
    <xf numFmtId="0" fontId="5" fillId="0" borderId="5" xfId="0" applyFont="1" applyBorder="1" applyAlignment="1">
      <alignment vertical="top" wrapText="1"/>
    </xf>
    <xf numFmtId="0" fontId="1" fillId="0" borderId="10" xfId="0" applyFont="1" applyBorder="1" applyAlignment="1">
      <alignment vertical="top" wrapText="1"/>
    </xf>
    <xf numFmtId="0" fontId="1" fillId="0" borderId="5" xfId="0" applyFont="1" applyBorder="1" applyAlignment="1">
      <alignment vertical="top" wrapText="1"/>
    </xf>
    <xf numFmtId="0" fontId="4" fillId="0" borderId="10" xfId="0" applyFont="1" applyBorder="1" applyAlignment="1">
      <alignment horizontal="justify" wrapText="1"/>
    </xf>
    <xf numFmtId="0" fontId="4" fillId="0" borderId="5" xfId="0" applyFont="1" applyBorder="1" applyAlignment="1">
      <alignment horizontal="justify"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2" fontId="2" fillId="0" borderId="9" xfId="0" applyNumberFormat="1"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9" fillId="0" borderId="0" xfId="0" applyFont="1" applyAlignment="1">
      <alignment horizontal="center"/>
    </xf>
    <xf numFmtId="0" fontId="8" fillId="0" borderId="0" xfId="0" applyFont="1" applyAlignment="1">
      <alignment horizontal="right"/>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13"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30"/>
  <sheetViews>
    <sheetView tabSelected="1" zoomScale="78" zoomScaleNormal="78" workbookViewId="0">
      <selection activeCell="H101" sqref="H101"/>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165" t="s">
        <v>123</v>
      </c>
      <c r="I1" s="165"/>
      <c r="J1" s="165"/>
      <c r="K1" s="165"/>
    </row>
    <row r="2" spans="2:16" ht="18" customHeight="1">
      <c r="C2" s="41"/>
      <c r="D2" s="41"/>
      <c r="E2" s="166" t="s">
        <v>124</v>
      </c>
      <c r="F2" s="166"/>
      <c r="G2" s="166"/>
      <c r="H2" s="166"/>
      <c r="I2" s="166"/>
      <c r="J2" s="166"/>
      <c r="K2" s="166"/>
      <c r="L2" s="166"/>
      <c r="M2" s="166"/>
      <c r="N2" s="166"/>
      <c r="O2" s="166"/>
    </row>
    <row r="3" spans="2:16" ht="16.5" customHeight="1">
      <c r="C3" s="41"/>
      <c r="D3" s="41"/>
      <c r="E3" s="166" t="s">
        <v>125</v>
      </c>
      <c r="F3" s="166"/>
      <c r="G3" s="166"/>
      <c r="H3" s="166"/>
      <c r="I3" s="166"/>
      <c r="J3" s="166"/>
      <c r="K3" s="166"/>
      <c r="L3" s="166"/>
      <c r="M3" s="166"/>
      <c r="N3" s="166"/>
      <c r="O3" s="166"/>
    </row>
    <row r="4" spans="2:16" ht="18" customHeight="1">
      <c r="C4" s="41"/>
      <c r="D4" s="41"/>
      <c r="E4" s="166" t="s">
        <v>142</v>
      </c>
      <c r="F4" s="166"/>
      <c r="G4" s="166"/>
      <c r="H4" s="166"/>
      <c r="I4" s="166"/>
      <c r="J4" s="166"/>
      <c r="K4" s="166"/>
      <c r="L4" s="166"/>
      <c r="M4" s="166"/>
      <c r="N4" s="166"/>
      <c r="O4" s="166"/>
    </row>
    <row r="5" spans="2:16" ht="19.5" customHeight="1">
      <c r="B5" s="166" t="s">
        <v>126</v>
      </c>
      <c r="C5" s="166"/>
      <c r="D5" s="166"/>
      <c r="E5" s="166"/>
      <c r="F5" s="166"/>
      <c r="G5" s="166"/>
      <c r="H5" s="166"/>
      <c r="I5" s="166"/>
      <c r="J5" s="166"/>
      <c r="K5" s="166"/>
      <c r="L5" s="166"/>
      <c r="M5" s="166"/>
      <c r="N5" s="166"/>
      <c r="O5" s="166"/>
    </row>
    <row r="6" spans="2:16" ht="18" customHeight="1">
      <c r="D6" s="166" t="s">
        <v>127</v>
      </c>
      <c r="E6" s="166"/>
      <c r="F6" s="166"/>
      <c r="G6" s="166"/>
      <c r="H6" s="166"/>
      <c r="I6" s="166"/>
      <c r="J6" s="166"/>
      <c r="K6" s="166"/>
      <c r="L6" s="166"/>
      <c r="M6" s="166"/>
      <c r="N6" s="166"/>
      <c r="O6" s="166"/>
      <c r="P6" s="166"/>
    </row>
    <row r="7" spans="2:16" ht="19.5" customHeight="1">
      <c r="D7" s="166" t="s">
        <v>128</v>
      </c>
      <c r="E7" s="166"/>
      <c r="F7" s="166"/>
      <c r="G7" s="166"/>
      <c r="H7" s="166"/>
      <c r="I7" s="166"/>
      <c r="J7" s="166"/>
      <c r="K7" s="166"/>
      <c r="L7" s="166"/>
      <c r="M7" s="166"/>
      <c r="N7" s="166"/>
      <c r="O7" s="166"/>
      <c r="P7" s="166"/>
    </row>
    <row r="8" spans="2:16" ht="19.5" customHeight="1"/>
    <row r="9" spans="2:16" ht="19.5" customHeight="1">
      <c r="H9" s="165" t="s">
        <v>123</v>
      </c>
      <c r="I9" s="165"/>
      <c r="J9" s="165"/>
      <c r="K9" s="165"/>
    </row>
    <row r="10" spans="2:16" ht="21" customHeight="1"/>
    <row r="11" spans="2:16" ht="19.5" customHeight="1">
      <c r="C11" s="166" t="s">
        <v>129</v>
      </c>
      <c r="D11" s="166"/>
      <c r="E11" s="166"/>
      <c r="F11" s="166"/>
      <c r="G11" s="166"/>
      <c r="H11" s="166"/>
      <c r="I11" s="166"/>
      <c r="J11" s="166"/>
      <c r="K11" s="166"/>
      <c r="L11" s="166"/>
      <c r="M11" s="166"/>
      <c r="N11" s="166"/>
      <c r="O11" s="166"/>
      <c r="P11" s="166"/>
    </row>
    <row r="12" spans="2:16" ht="18.75" customHeight="1">
      <c r="C12" s="166" t="s">
        <v>130</v>
      </c>
      <c r="D12" s="166"/>
      <c r="E12" s="166"/>
      <c r="F12" s="166"/>
      <c r="G12" s="166"/>
      <c r="H12" s="166"/>
      <c r="I12" s="166"/>
      <c r="J12" s="166"/>
      <c r="K12" s="166"/>
      <c r="L12" s="166"/>
      <c r="M12" s="166"/>
      <c r="N12" s="166"/>
      <c r="O12" s="166"/>
      <c r="P12" s="166"/>
    </row>
    <row r="13" spans="2:16" ht="15.75">
      <c r="C13" s="166" t="s">
        <v>128</v>
      </c>
      <c r="D13" s="166"/>
      <c r="E13" s="166"/>
      <c r="F13" s="166"/>
      <c r="G13" s="166"/>
      <c r="H13" s="166"/>
      <c r="I13" s="166"/>
      <c r="J13" s="166"/>
      <c r="K13" s="166"/>
      <c r="L13" s="166"/>
      <c r="M13" s="166"/>
      <c r="N13" s="166"/>
      <c r="O13" s="166"/>
      <c r="P13" s="166"/>
    </row>
    <row r="15" spans="2:16" ht="15.75">
      <c r="B15" s="165" t="s">
        <v>131</v>
      </c>
      <c r="C15" s="165"/>
      <c r="D15" s="165"/>
      <c r="E15" s="165"/>
      <c r="F15" s="165"/>
      <c r="G15" s="165"/>
      <c r="H15" s="165"/>
      <c r="I15" s="165"/>
      <c r="J15" s="165"/>
      <c r="K15" s="165"/>
    </row>
    <row r="16" spans="2:16" ht="15.75">
      <c r="B16" s="165" t="s">
        <v>132</v>
      </c>
      <c r="C16" s="165"/>
      <c r="D16" s="165"/>
      <c r="E16" s="165"/>
      <c r="F16" s="165"/>
      <c r="G16" s="165"/>
      <c r="H16" s="165"/>
      <c r="I16" s="165"/>
      <c r="J16" s="165"/>
      <c r="K16" s="165"/>
    </row>
    <row r="17" spans="2:11" ht="15.75">
      <c r="B17" s="165" t="s">
        <v>133</v>
      </c>
      <c r="C17" s="165"/>
      <c r="D17" s="165"/>
      <c r="E17" s="165"/>
      <c r="F17" s="165"/>
      <c r="G17" s="165"/>
      <c r="H17" s="165"/>
      <c r="I17" s="165"/>
      <c r="J17" s="165"/>
      <c r="K17" s="165"/>
    </row>
    <row r="18" spans="2:11" ht="18.75" customHeight="1">
      <c r="B18" s="174" t="s">
        <v>134</v>
      </c>
      <c r="C18" s="175"/>
      <c r="D18" s="175"/>
      <c r="E18" s="175"/>
      <c r="F18" s="175"/>
      <c r="G18" s="175"/>
      <c r="H18" s="175"/>
      <c r="I18" s="175"/>
      <c r="J18" s="175"/>
      <c r="K18" s="175"/>
    </row>
    <row r="20" spans="2:11" ht="15.75" thickBot="1">
      <c r="I20" s="176" t="s">
        <v>135</v>
      </c>
      <c r="J20" s="176"/>
      <c r="K20" s="176"/>
    </row>
    <row r="21" spans="2:11">
      <c r="B21" s="153" t="s">
        <v>0</v>
      </c>
      <c r="C21" s="154"/>
      <c r="D21" s="144" t="s">
        <v>1</v>
      </c>
      <c r="E21" s="144" t="s">
        <v>2</v>
      </c>
      <c r="F21" s="146" t="s">
        <v>3</v>
      </c>
      <c r="G21" s="146" t="s">
        <v>4</v>
      </c>
      <c r="H21" s="146" t="s">
        <v>115</v>
      </c>
      <c r="I21" s="149" t="s">
        <v>5</v>
      </c>
      <c r="J21" s="150"/>
      <c r="K21" s="146" t="s">
        <v>6</v>
      </c>
    </row>
    <row r="22" spans="2:11" ht="15.75" thickBot="1">
      <c r="B22" s="155"/>
      <c r="C22" s="156"/>
      <c r="D22" s="145"/>
      <c r="E22" s="145"/>
      <c r="F22" s="147"/>
      <c r="G22" s="147"/>
      <c r="H22" s="147"/>
      <c r="I22" s="151"/>
      <c r="J22" s="152"/>
      <c r="K22" s="147"/>
    </row>
    <row r="23" spans="2:11">
      <c r="B23" s="170" t="s">
        <v>7</v>
      </c>
      <c r="C23" s="171"/>
      <c r="D23" s="144"/>
      <c r="E23" s="144"/>
      <c r="F23" s="146"/>
      <c r="G23" s="146"/>
      <c r="H23" s="148">
        <f>H25+H45+H51+H65+H77+H106+H112+H101</f>
        <v>42925.299999999988</v>
      </c>
      <c r="I23" s="149" t="s">
        <v>8</v>
      </c>
      <c r="J23" s="150"/>
      <c r="K23" s="146">
        <v>10244.799999999999</v>
      </c>
    </row>
    <row r="24" spans="2:11" ht="15.75" thickBot="1">
      <c r="B24" s="172"/>
      <c r="C24" s="173"/>
      <c r="D24" s="145"/>
      <c r="E24" s="145"/>
      <c r="F24" s="147"/>
      <c r="G24" s="147"/>
      <c r="H24" s="147"/>
      <c r="I24" s="151"/>
      <c r="J24" s="152"/>
      <c r="K24" s="147"/>
    </row>
    <row r="25" spans="2:11" ht="45" customHeight="1" thickBot="1">
      <c r="B25" s="84" t="s">
        <v>9</v>
      </c>
      <c r="C25" s="85"/>
      <c r="D25" s="2" t="s">
        <v>10</v>
      </c>
      <c r="E25" s="2"/>
      <c r="F25" s="1"/>
      <c r="G25" s="1"/>
      <c r="H25" s="40">
        <f>H26</f>
        <v>6267.5999999999985</v>
      </c>
      <c r="I25" s="142" t="s">
        <v>11</v>
      </c>
      <c r="J25" s="143"/>
      <c r="K25" s="2">
        <v>3859.2</v>
      </c>
    </row>
    <row r="26" spans="2:11" ht="39" customHeight="1" thickBot="1">
      <c r="B26" s="72" t="s">
        <v>12</v>
      </c>
      <c r="C26" s="73"/>
      <c r="D26" s="2" t="s">
        <v>13</v>
      </c>
      <c r="E26" s="3"/>
      <c r="F26" s="4"/>
      <c r="G26" s="4"/>
      <c r="H26" s="40">
        <f>H27+H33+H39+H40</f>
        <v>6267.5999999999985</v>
      </c>
      <c r="I26" s="142" t="s">
        <v>11</v>
      </c>
      <c r="J26" s="143"/>
      <c r="K26" s="5">
        <v>3859.2</v>
      </c>
    </row>
    <row r="27" spans="2:11" ht="102.75" customHeight="1" thickBot="1">
      <c r="B27" s="51" t="s">
        <v>14</v>
      </c>
      <c r="C27" s="52"/>
      <c r="D27" s="57" t="s">
        <v>15</v>
      </c>
      <c r="E27" s="57">
        <v>120</v>
      </c>
      <c r="F27" s="60" t="s">
        <v>116</v>
      </c>
      <c r="G27" s="60" t="s">
        <v>117</v>
      </c>
      <c r="H27" s="63">
        <f>3825.7+511+1206.6</f>
        <v>5543.2999999999993</v>
      </c>
      <c r="I27" s="66">
        <v>3737.4</v>
      </c>
      <c r="J27" s="67"/>
      <c r="K27" s="63">
        <v>3737.2</v>
      </c>
    </row>
    <row r="28" spans="2:11" ht="15.75" hidden="1" thickBot="1">
      <c r="B28" s="53"/>
      <c r="C28" s="54"/>
      <c r="D28" s="58"/>
      <c r="E28" s="58"/>
      <c r="F28" s="61"/>
      <c r="G28" s="61"/>
      <c r="H28" s="64"/>
      <c r="I28" s="68"/>
      <c r="J28" s="69"/>
      <c r="K28" s="64"/>
    </row>
    <row r="29" spans="2:11" ht="15.75" hidden="1" thickBot="1">
      <c r="B29" s="53"/>
      <c r="C29" s="54"/>
      <c r="D29" s="58"/>
      <c r="E29" s="58"/>
      <c r="F29" s="61"/>
      <c r="G29" s="61"/>
      <c r="H29" s="64"/>
      <c r="I29" s="68"/>
      <c r="J29" s="69"/>
      <c r="K29" s="64"/>
    </row>
    <row r="30" spans="2:11" ht="15.75" hidden="1" thickBot="1">
      <c r="B30" s="53"/>
      <c r="C30" s="54"/>
      <c r="D30" s="58"/>
      <c r="E30" s="58"/>
      <c r="F30" s="61"/>
      <c r="G30" s="61"/>
      <c r="H30" s="64"/>
      <c r="I30" s="68"/>
      <c r="J30" s="69"/>
      <c r="K30" s="64"/>
    </row>
    <row r="31" spans="2:11" ht="15.75" hidden="1" thickBot="1">
      <c r="B31" s="53"/>
      <c r="C31" s="54"/>
      <c r="D31" s="58"/>
      <c r="E31" s="58"/>
      <c r="F31" s="61"/>
      <c r="G31" s="61"/>
      <c r="H31" s="64"/>
      <c r="I31" s="68"/>
      <c r="J31" s="69"/>
      <c r="K31" s="64"/>
    </row>
    <row r="32" spans="2:11" ht="15.75" hidden="1" thickBot="1">
      <c r="B32" s="55"/>
      <c r="C32" s="56"/>
      <c r="D32" s="59"/>
      <c r="E32" s="59"/>
      <c r="F32" s="62"/>
      <c r="G32" s="62"/>
      <c r="H32" s="65"/>
      <c r="I32" s="70"/>
      <c r="J32" s="71"/>
      <c r="K32" s="65"/>
    </row>
    <row r="33" spans="2:11" ht="102" customHeight="1" thickBot="1">
      <c r="B33" s="51" t="s">
        <v>16</v>
      </c>
      <c r="C33" s="52"/>
      <c r="D33" s="57" t="s">
        <v>17</v>
      </c>
      <c r="E33" s="57">
        <v>240</v>
      </c>
      <c r="F33" s="60" t="s">
        <v>116</v>
      </c>
      <c r="G33" s="60" t="s">
        <v>117</v>
      </c>
      <c r="H33" s="63">
        <f>662.5-14.6</f>
        <v>647.9</v>
      </c>
      <c r="I33" s="66">
        <v>23.5</v>
      </c>
      <c r="J33" s="67"/>
      <c r="K33" s="67">
        <v>76</v>
      </c>
    </row>
    <row r="34" spans="2:11" ht="15.75" hidden="1" thickBot="1">
      <c r="B34" s="53"/>
      <c r="C34" s="54"/>
      <c r="D34" s="58"/>
      <c r="E34" s="58"/>
      <c r="F34" s="61"/>
      <c r="G34" s="61"/>
      <c r="H34" s="64"/>
      <c r="I34" s="68"/>
      <c r="J34" s="69"/>
      <c r="K34" s="69"/>
    </row>
    <row r="35" spans="2:11" ht="15.75" hidden="1" thickBot="1">
      <c r="B35" s="53"/>
      <c r="C35" s="54"/>
      <c r="D35" s="58"/>
      <c r="E35" s="58"/>
      <c r="F35" s="61"/>
      <c r="G35" s="61"/>
      <c r="H35" s="64"/>
      <c r="I35" s="68"/>
      <c r="J35" s="69"/>
      <c r="K35" s="69"/>
    </row>
    <row r="36" spans="2:11" ht="15.75" hidden="1" thickBot="1">
      <c r="B36" s="53"/>
      <c r="C36" s="54"/>
      <c r="D36" s="58"/>
      <c r="E36" s="58"/>
      <c r="F36" s="61"/>
      <c r="G36" s="61"/>
      <c r="H36" s="64"/>
      <c r="I36" s="68"/>
      <c r="J36" s="69"/>
      <c r="K36" s="69"/>
    </row>
    <row r="37" spans="2:11" ht="15.75" hidden="1" thickBot="1">
      <c r="B37" s="53"/>
      <c r="C37" s="54"/>
      <c r="D37" s="58"/>
      <c r="E37" s="58"/>
      <c r="F37" s="61"/>
      <c r="G37" s="61"/>
      <c r="H37" s="64"/>
      <c r="I37" s="68"/>
      <c r="J37" s="69"/>
      <c r="K37" s="69"/>
    </row>
    <row r="38" spans="2:11" ht="15.75" hidden="1" thickBot="1">
      <c r="B38" s="55"/>
      <c r="C38" s="56"/>
      <c r="D38" s="59"/>
      <c r="E38" s="59"/>
      <c r="F38" s="62"/>
      <c r="G38" s="62"/>
      <c r="H38" s="65"/>
      <c r="I38" s="70"/>
      <c r="J38" s="71"/>
      <c r="K38" s="71"/>
    </row>
    <row r="39" spans="2:11" ht="96.75" customHeight="1" thickBot="1">
      <c r="B39" s="45" t="s">
        <v>18</v>
      </c>
      <c r="C39" s="46"/>
      <c r="D39" s="7" t="s">
        <v>19</v>
      </c>
      <c r="E39" s="8">
        <v>850</v>
      </c>
      <c r="F39" s="20" t="s">
        <v>116</v>
      </c>
      <c r="G39" s="20">
        <v>13</v>
      </c>
      <c r="H39" s="31">
        <v>20</v>
      </c>
      <c r="I39" s="134">
        <v>20</v>
      </c>
      <c r="J39" s="135"/>
      <c r="K39" s="31">
        <v>20</v>
      </c>
    </row>
    <row r="40" spans="2:11" ht="87.75" customHeight="1" thickBot="1">
      <c r="B40" s="136" t="s">
        <v>20</v>
      </c>
      <c r="C40" s="137"/>
      <c r="D40" s="57" t="s">
        <v>21</v>
      </c>
      <c r="E40" s="57">
        <v>850</v>
      </c>
      <c r="F40" s="123" t="s">
        <v>116</v>
      </c>
      <c r="G40" s="123">
        <v>13</v>
      </c>
      <c r="H40" s="63">
        <f>61-4.6</f>
        <v>56.4</v>
      </c>
      <c r="I40" s="66">
        <v>26</v>
      </c>
      <c r="J40" s="67"/>
      <c r="K40" s="63">
        <v>26</v>
      </c>
    </row>
    <row r="41" spans="2:11" ht="15.75" hidden="1" thickBot="1">
      <c r="B41" s="138"/>
      <c r="C41" s="139"/>
      <c r="D41" s="58"/>
      <c r="E41" s="58"/>
      <c r="F41" s="124"/>
      <c r="G41" s="124"/>
      <c r="H41" s="64"/>
      <c r="I41" s="68"/>
      <c r="J41" s="69"/>
      <c r="K41" s="64"/>
    </row>
    <row r="42" spans="2:11" ht="15.75" hidden="1" thickBot="1">
      <c r="B42" s="138"/>
      <c r="C42" s="139"/>
      <c r="D42" s="58"/>
      <c r="E42" s="58"/>
      <c r="F42" s="124"/>
      <c r="G42" s="124"/>
      <c r="H42" s="64"/>
      <c r="I42" s="68"/>
      <c r="J42" s="69"/>
      <c r="K42" s="64"/>
    </row>
    <row r="43" spans="2:11" ht="15.75" hidden="1" thickBot="1">
      <c r="B43" s="138"/>
      <c r="C43" s="139"/>
      <c r="D43" s="58"/>
      <c r="E43" s="58"/>
      <c r="F43" s="124"/>
      <c r="G43" s="124"/>
      <c r="H43" s="64"/>
      <c r="I43" s="68"/>
      <c r="J43" s="69"/>
      <c r="K43" s="64"/>
    </row>
    <row r="44" spans="2:11" ht="15.75" hidden="1" thickBot="1">
      <c r="B44" s="140"/>
      <c r="C44" s="141"/>
      <c r="D44" s="59"/>
      <c r="E44" s="59"/>
      <c r="F44" s="125"/>
      <c r="G44" s="125"/>
      <c r="H44" s="65"/>
      <c r="I44" s="70"/>
      <c r="J44" s="71"/>
      <c r="K44" s="65"/>
    </row>
    <row r="45" spans="2:11" ht="42" customHeight="1" thickBot="1">
      <c r="B45" s="126" t="s">
        <v>22</v>
      </c>
      <c r="C45" s="127"/>
      <c r="D45" s="10" t="s">
        <v>23</v>
      </c>
      <c r="E45" s="10"/>
      <c r="F45" s="21"/>
      <c r="G45" s="21"/>
      <c r="H45" s="32">
        <f>H46</f>
        <v>3619.2999999999997</v>
      </c>
      <c r="I45" s="74">
        <v>3307.1</v>
      </c>
      <c r="J45" s="75"/>
      <c r="K45" s="32">
        <v>3307.1</v>
      </c>
    </row>
    <row r="46" spans="2:11" ht="29.25" customHeight="1" thickBot="1">
      <c r="B46" s="128" t="s">
        <v>24</v>
      </c>
      <c r="C46" s="129"/>
      <c r="D46" s="11" t="s">
        <v>25</v>
      </c>
      <c r="E46" s="11"/>
      <c r="F46" s="22"/>
      <c r="G46" s="22"/>
      <c r="H46" s="33">
        <f>H47+H49+H50</f>
        <v>3619.2999999999997</v>
      </c>
      <c r="I46" s="74">
        <v>3307.1</v>
      </c>
      <c r="J46" s="75"/>
      <c r="K46" s="33">
        <v>3307.1</v>
      </c>
    </row>
    <row r="47" spans="2:11" ht="97.5" customHeight="1" thickBot="1">
      <c r="B47" s="130" t="s">
        <v>26</v>
      </c>
      <c r="C47" s="131"/>
      <c r="D47" s="57" t="s">
        <v>27</v>
      </c>
      <c r="E47" s="57">
        <v>610</v>
      </c>
      <c r="F47" s="60" t="s">
        <v>118</v>
      </c>
      <c r="G47" s="60" t="s">
        <v>116</v>
      </c>
      <c r="H47" s="63">
        <f>2853.7+50+163.7+319.3</f>
        <v>3386.7</v>
      </c>
      <c r="I47" s="66">
        <v>3307.1</v>
      </c>
      <c r="J47" s="67"/>
      <c r="K47" s="63">
        <v>3307.1</v>
      </c>
    </row>
    <row r="48" spans="2:11" ht="15.75" hidden="1" thickBot="1">
      <c r="B48" s="132"/>
      <c r="C48" s="133"/>
      <c r="D48" s="59"/>
      <c r="E48" s="59"/>
      <c r="F48" s="62"/>
      <c r="G48" s="62"/>
      <c r="H48" s="65"/>
      <c r="I48" s="70"/>
      <c r="J48" s="71"/>
      <c r="K48" s="65"/>
    </row>
    <row r="49" spans="2:11" ht="90.75" customHeight="1" thickBot="1">
      <c r="B49" s="157" t="s">
        <v>28</v>
      </c>
      <c r="C49" s="158"/>
      <c r="D49" s="7" t="s">
        <v>29</v>
      </c>
      <c r="E49" s="8">
        <v>610</v>
      </c>
      <c r="F49" s="30" t="s">
        <v>118</v>
      </c>
      <c r="G49" s="30" t="s">
        <v>116</v>
      </c>
      <c r="H49" s="34">
        <v>52.6</v>
      </c>
      <c r="I49" s="47">
        <v>0</v>
      </c>
      <c r="J49" s="48"/>
      <c r="K49" s="34">
        <v>0</v>
      </c>
    </row>
    <row r="50" spans="2:11" ht="90.75" customHeight="1" thickBot="1">
      <c r="B50" s="157" t="s">
        <v>137</v>
      </c>
      <c r="C50" s="158"/>
      <c r="D50" s="7" t="s">
        <v>136</v>
      </c>
      <c r="E50" s="8">
        <v>610</v>
      </c>
      <c r="F50" s="30" t="s">
        <v>118</v>
      </c>
      <c r="G50" s="30" t="s">
        <v>116</v>
      </c>
      <c r="H50" s="34">
        <v>180</v>
      </c>
      <c r="I50" s="47">
        <v>0</v>
      </c>
      <c r="J50" s="48"/>
      <c r="K50" s="34">
        <v>0</v>
      </c>
    </row>
    <row r="51" spans="2:11" ht="69" customHeight="1" thickBot="1">
      <c r="B51" s="161" t="s">
        <v>30</v>
      </c>
      <c r="C51" s="162"/>
      <c r="D51" s="11" t="s">
        <v>31</v>
      </c>
      <c r="E51" s="12"/>
      <c r="F51" s="23"/>
      <c r="G51" s="23"/>
      <c r="H51" s="35">
        <f>H52+H54</f>
        <v>216.89999999999998</v>
      </c>
      <c r="I51" s="121">
        <v>4.4000000000000004</v>
      </c>
      <c r="J51" s="122"/>
      <c r="K51" s="35">
        <v>4.4000000000000004</v>
      </c>
    </row>
    <row r="52" spans="2:11" ht="26.25" customHeight="1" thickBot="1">
      <c r="B52" s="163" t="s">
        <v>32</v>
      </c>
      <c r="C52" s="164"/>
      <c r="D52" s="42" t="s">
        <v>33</v>
      </c>
      <c r="E52" s="12"/>
      <c r="F52" s="24"/>
      <c r="G52" s="24"/>
      <c r="H52" s="35">
        <f>H53</f>
        <v>89.3</v>
      </c>
      <c r="I52" s="121">
        <v>2.1</v>
      </c>
      <c r="J52" s="122"/>
      <c r="K52" s="35">
        <v>2.1</v>
      </c>
    </row>
    <row r="53" spans="2:11" ht="137.25" customHeight="1" thickBot="1">
      <c r="B53" s="157" t="s">
        <v>34</v>
      </c>
      <c r="C53" s="158"/>
      <c r="D53" s="7" t="s">
        <v>35</v>
      </c>
      <c r="E53" s="13">
        <v>240</v>
      </c>
      <c r="F53" s="25" t="s">
        <v>119</v>
      </c>
      <c r="G53" s="25">
        <v>10</v>
      </c>
      <c r="H53" s="36">
        <f>90.5-1.2</f>
        <v>89.3</v>
      </c>
      <c r="I53" s="47">
        <v>2.1</v>
      </c>
      <c r="J53" s="48"/>
      <c r="K53" s="36">
        <v>2.1</v>
      </c>
    </row>
    <row r="54" spans="2:11" ht="33" customHeight="1" thickBot="1">
      <c r="B54" s="159" t="s">
        <v>36</v>
      </c>
      <c r="C54" s="160"/>
      <c r="D54" s="11" t="s">
        <v>33</v>
      </c>
      <c r="E54" s="11"/>
      <c r="F54" s="26"/>
      <c r="G54" s="26"/>
      <c r="H54" s="33">
        <f>H55+H56</f>
        <v>127.6</v>
      </c>
      <c r="I54" s="74">
        <v>2.2999999999999998</v>
      </c>
      <c r="J54" s="75"/>
      <c r="K54" s="33">
        <v>2.2999999999999998</v>
      </c>
    </row>
    <row r="55" spans="2:11" ht="159" customHeight="1" thickBot="1">
      <c r="B55" s="45" t="s">
        <v>37</v>
      </c>
      <c r="C55" s="46"/>
      <c r="D55" s="13" t="s">
        <v>38</v>
      </c>
      <c r="E55" s="13">
        <v>240</v>
      </c>
      <c r="F55" s="25" t="s">
        <v>119</v>
      </c>
      <c r="G55" s="25">
        <v>10</v>
      </c>
      <c r="H55" s="36">
        <v>0</v>
      </c>
      <c r="I55" s="47">
        <v>2.2999999999999998</v>
      </c>
      <c r="J55" s="48"/>
      <c r="K55" s="36">
        <v>2.2999999999999998</v>
      </c>
    </row>
    <row r="56" spans="2:11" ht="171.75" customHeight="1" thickBot="1">
      <c r="B56" s="51" t="s">
        <v>39</v>
      </c>
      <c r="C56" s="52"/>
      <c r="D56" s="57" t="s">
        <v>40</v>
      </c>
      <c r="E56" s="57">
        <v>540</v>
      </c>
      <c r="F56" s="123" t="s">
        <v>119</v>
      </c>
      <c r="G56" s="123">
        <v>10</v>
      </c>
      <c r="H56" s="63">
        <v>127.6</v>
      </c>
      <c r="I56" s="66">
        <v>0</v>
      </c>
      <c r="J56" s="67"/>
      <c r="K56" s="63">
        <v>0</v>
      </c>
    </row>
    <row r="57" spans="2:11" ht="15.75" hidden="1" thickBot="1">
      <c r="B57" s="53"/>
      <c r="C57" s="54"/>
      <c r="D57" s="58"/>
      <c r="E57" s="58"/>
      <c r="F57" s="124"/>
      <c r="G57" s="124"/>
      <c r="H57" s="64"/>
      <c r="I57" s="68"/>
      <c r="J57" s="69"/>
      <c r="K57" s="64"/>
    </row>
    <row r="58" spans="2:11" ht="15.75" hidden="1" thickBot="1">
      <c r="B58" s="53"/>
      <c r="C58" s="54"/>
      <c r="D58" s="58"/>
      <c r="E58" s="58"/>
      <c r="F58" s="124"/>
      <c r="G58" s="124"/>
      <c r="H58" s="64"/>
      <c r="I58" s="68"/>
      <c r="J58" s="69"/>
      <c r="K58" s="64"/>
    </row>
    <row r="59" spans="2:11" ht="15.75" hidden="1" thickBot="1">
      <c r="B59" s="53"/>
      <c r="C59" s="54"/>
      <c r="D59" s="58"/>
      <c r="E59" s="58"/>
      <c r="F59" s="124"/>
      <c r="G59" s="124"/>
      <c r="H59" s="64"/>
      <c r="I59" s="68"/>
      <c r="J59" s="69"/>
      <c r="K59" s="64"/>
    </row>
    <row r="60" spans="2:11" ht="15.75" hidden="1" thickBot="1">
      <c r="B60" s="53"/>
      <c r="C60" s="54"/>
      <c r="D60" s="58"/>
      <c r="E60" s="58"/>
      <c r="F60" s="124"/>
      <c r="G60" s="124"/>
      <c r="H60" s="64"/>
      <c r="I60" s="68"/>
      <c r="J60" s="69"/>
      <c r="K60" s="64"/>
    </row>
    <row r="61" spans="2:11" ht="15.75" hidden="1" thickBot="1">
      <c r="B61" s="53"/>
      <c r="C61" s="54"/>
      <c r="D61" s="58"/>
      <c r="E61" s="58"/>
      <c r="F61" s="124"/>
      <c r="G61" s="124"/>
      <c r="H61" s="64"/>
      <c r="I61" s="68"/>
      <c r="J61" s="69"/>
      <c r="K61" s="64"/>
    </row>
    <row r="62" spans="2:11" ht="15.75" hidden="1" thickBot="1">
      <c r="B62" s="53"/>
      <c r="C62" s="54"/>
      <c r="D62" s="58"/>
      <c r="E62" s="58"/>
      <c r="F62" s="124"/>
      <c r="G62" s="124"/>
      <c r="H62" s="64"/>
      <c r="I62" s="68"/>
      <c r="J62" s="69"/>
      <c r="K62" s="64"/>
    </row>
    <row r="63" spans="2:11" ht="15.75" hidden="1" thickBot="1">
      <c r="B63" s="53"/>
      <c r="C63" s="54"/>
      <c r="D63" s="58"/>
      <c r="E63" s="58"/>
      <c r="F63" s="124"/>
      <c r="G63" s="124"/>
      <c r="H63" s="64"/>
      <c r="I63" s="68"/>
      <c r="J63" s="69"/>
      <c r="K63" s="64"/>
    </row>
    <row r="64" spans="2:11" ht="15.75" hidden="1" thickBot="1">
      <c r="B64" s="55"/>
      <c r="C64" s="56"/>
      <c r="D64" s="59"/>
      <c r="E64" s="59"/>
      <c r="F64" s="125"/>
      <c r="G64" s="125"/>
      <c r="H64" s="65"/>
      <c r="I64" s="70"/>
      <c r="J64" s="71"/>
      <c r="K64" s="65"/>
    </row>
    <row r="65" spans="2:11" ht="47.25" customHeight="1" thickBot="1">
      <c r="B65" s="72" t="s">
        <v>41</v>
      </c>
      <c r="C65" s="73"/>
      <c r="D65" s="16" t="s">
        <v>42</v>
      </c>
      <c r="E65" s="6"/>
      <c r="F65" s="27"/>
      <c r="G65" s="27"/>
      <c r="H65" s="32">
        <v>2124.6999999999998</v>
      </c>
      <c r="I65" s="74">
        <v>1818.3</v>
      </c>
      <c r="J65" s="75"/>
      <c r="K65" s="32">
        <v>1861.9</v>
      </c>
    </row>
    <row r="66" spans="2:11" ht="48" customHeight="1" thickBot="1">
      <c r="B66" s="84" t="s">
        <v>43</v>
      </c>
      <c r="C66" s="85"/>
      <c r="D66" s="11" t="s">
        <v>44</v>
      </c>
      <c r="E66" s="11"/>
      <c r="F66" s="22"/>
      <c r="G66" s="22"/>
      <c r="H66" s="33">
        <v>2094.6999999999998</v>
      </c>
      <c r="I66" s="74">
        <v>1818.3</v>
      </c>
      <c r="J66" s="75"/>
      <c r="K66" s="33">
        <v>1861.9</v>
      </c>
    </row>
    <row r="67" spans="2:11" ht="111.75" customHeight="1" thickBot="1">
      <c r="B67" s="51" t="s">
        <v>45</v>
      </c>
      <c r="C67" s="52"/>
      <c r="D67" s="57" t="s">
        <v>46</v>
      </c>
      <c r="E67" s="57">
        <v>240</v>
      </c>
      <c r="F67" s="60" t="s">
        <v>117</v>
      </c>
      <c r="G67" s="60" t="s">
        <v>120</v>
      </c>
      <c r="H67" s="63" t="s">
        <v>47</v>
      </c>
      <c r="I67" s="66">
        <v>1788.3</v>
      </c>
      <c r="J67" s="67"/>
      <c r="K67" s="63">
        <v>1831.9</v>
      </c>
    </row>
    <row r="68" spans="2:11" ht="15.75" hidden="1" thickBot="1">
      <c r="B68" s="53"/>
      <c r="C68" s="54"/>
      <c r="D68" s="58"/>
      <c r="E68" s="58"/>
      <c r="F68" s="61"/>
      <c r="G68" s="61"/>
      <c r="H68" s="64"/>
      <c r="I68" s="68"/>
      <c r="J68" s="69"/>
      <c r="K68" s="64"/>
    </row>
    <row r="69" spans="2:11" ht="15.75" hidden="1" thickBot="1">
      <c r="B69" s="53"/>
      <c r="C69" s="54"/>
      <c r="D69" s="58"/>
      <c r="E69" s="58"/>
      <c r="F69" s="61"/>
      <c r="G69" s="61"/>
      <c r="H69" s="64"/>
      <c r="I69" s="68"/>
      <c r="J69" s="69"/>
      <c r="K69" s="64"/>
    </row>
    <row r="70" spans="2:11" ht="15.75" hidden="1" thickBot="1">
      <c r="B70" s="53"/>
      <c r="C70" s="54"/>
      <c r="D70" s="58"/>
      <c r="E70" s="58"/>
      <c r="F70" s="61"/>
      <c r="G70" s="61"/>
      <c r="H70" s="64"/>
      <c r="I70" s="68"/>
      <c r="J70" s="69"/>
      <c r="K70" s="64"/>
    </row>
    <row r="71" spans="2:11" ht="15.75" hidden="1" thickBot="1">
      <c r="B71" s="53"/>
      <c r="C71" s="54"/>
      <c r="D71" s="58"/>
      <c r="E71" s="58"/>
      <c r="F71" s="61"/>
      <c r="G71" s="61"/>
      <c r="H71" s="64"/>
      <c r="I71" s="68"/>
      <c r="J71" s="69"/>
      <c r="K71" s="64"/>
    </row>
    <row r="72" spans="2:11" ht="15.75" hidden="1" thickBot="1">
      <c r="B72" s="53"/>
      <c r="C72" s="54"/>
      <c r="D72" s="58"/>
      <c r="E72" s="58"/>
      <c r="F72" s="61"/>
      <c r="G72" s="61"/>
      <c r="H72" s="64"/>
      <c r="I72" s="68"/>
      <c r="J72" s="69"/>
      <c r="K72" s="64"/>
    </row>
    <row r="73" spans="2:11" ht="15.75" hidden="1" thickBot="1">
      <c r="B73" s="53"/>
      <c r="C73" s="54"/>
      <c r="D73" s="58"/>
      <c r="E73" s="58"/>
      <c r="F73" s="61"/>
      <c r="G73" s="61"/>
      <c r="H73" s="64"/>
      <c r="I73" s="68"/>
      <c r="J73" s="69"/>
      <c r="K73" s="64"/>
    </row>
    <row r="74" spans="2:11" ht="15.75" hidden="1" thickBot="1">
      <c r="B74" s="55"/>
      <c r="C74" s="56"/>
      <c r="D74" s="59"/>
      <c r="E74" s="59"/>
      <c r="F74" s="62"/>
      <c r="G74" s="62"/>
      <c r="H74" s="65"/>
      <c r="I74" s="70"/>
      <c r="J74" s="71"/>
      <c r="K74" s="65"/>
    </row>
    <row r="75" spans="2:11" ht="50.25" customHeight="1" thickBot="1">
      <c r="B75" s="72" t="s">
        <v>48</v>
      </c>
      <c r="C75" s="73"/>
      <c r="D75" s="17" t="s">
        <v>49</v>
      </c>
      <c r="E75" s="10"/>
      <c r="F75" s="21"/>
      <c r="G75" s="21"/>
      <c r="H75" s="32">
        <v>30</v>
      </c>
      <c r="I75" s="74">
        <v>30</v>
      </c>
      <c r="J75" s="75"/>
      <c r="K75" s="32">
        <v>30</v>
      </c>
    </row>
    <row r="76" spans="2:11" ht="111.75" customHeight="1" thickBot="1">
      <c r="B76" s="45" t="s">
        <v>50</v>
      </c>
      <c r="C76" s="46"/>
      <c r="D76" s="13" t="s">
        <v>51</v>
      </c>
      <c r="E76" s="13">
        <v>240</v>
      </c>
      <c r="F76" s="28" t="s">
        <v>117</v>
      </c>
      <c r="G76" s="28" t="s">
        <v>120</v>
      </c>
      <c r="H76" s="36">
        <v>30</v>
      </c>
      <c r="I76" s="47">
        <v>30</v>
      </c>
      <c r="J76" s="48"/>
      <c r="K76" s="36">
        <v>30</v>
      </c>
    </row>
    <row r="77" spans="2:11" ht="53.25" customHeight="1" thickBot="1">
      <c r="B77" s="72" t="s">
        <v>52</v>
      </c>
      <c r="C77" s="73"/>
      <c r="D77" s="11" t="s">
        <v>53</v>
      </c>
      <c r="E77" s="11"/>
      <c r="F77" s="22"/>
      <c r="G77" s="29"/>
      <c r="H77" s="33">
        <f>H78+H88+H95</f>
        <v>5553</v>
      </c>
      <c r="I77" s="74">
        <v>286.5</v>
      </c>
      <c r="J77" s="75"/>
      <c r="K77" s="33">
        <v>307</v>
      </c>
    </row>
    <row r="78" spans="2:11" ht="39" customHeight="1" thickBot="1">
      <c r="B78" s="100" t="s">
        <v>54</v>
      </c>
      <c r="C78" s="101"/>
      <c r="D78" s="106" t="s">
        <v>55</v>
      </c>
      <c r="E78" s="106"/>
      <c r="F78" s="109"/>
      <c r="G78" s="109"/>
      <c r="H78" s="112">
        <f>H81</f>
        <v>1372.3</v>
      </c>
      <c r="I78" s="115">
        <v>50</v>
      </c>
      <c r="J78" s="116"/>
      <c r="K78" s="97">
        <v>50</v>
      </c>
    </row>
    <row r="79" spans="2:11" ht="15.75" hidden="1" thickBot="1">
      <c r="B79" s="102"/>
      <c r="C79" s="103"/>
      <c r="D79" s="107"/>
      <c r="E79" s="107"/>
      <c r="F79" s="110"/>
      <c r="G79" s="110"/>
      <c r="H79" s="113"/>
      <c r="I79" s="117"/>
      <c r="J79" s="118"/>
      <c r="K79" s="98"/>
    </row>
    <row r="80" spans="2:11" ht="15.75" hidden="1" thickBot="1">
      <c r="B80" s="104"/>
      <c r="C80" s="105"/>
      <c r="D80" s="108"/>
      <c r="E80" s="108"/>
      <c r="F80" s="111"/>
      <c r="G80" s="111"/>
      <c r="H80" s="114"/>
      <c r="I80" s="119"/>
      <c r="J80" s="120"/>
      <c r="K80" s="99"/>
    </row>
    <row r="81" spans="2:11" ht="124.5" customHeight="1" thickBot="1">
      <c r="B81" s="88" t="s">
        <v>56</v>
      </c>
      <c r="C81" s="89"/>
      <c r="D81" s="57" t="s">
        <v>57</v>
      </c>
      <c r="E81" s="57">
        <v>240</v>
      </c>
      <c r="F81" s="60" t="s">
        <v>121</v>
      </c>
      <c r="G81" s="60" t="s">
        <v>119</v>
      </c>
      <c r="H81" s="63">
        <f>765.9-0.7+27.1+580</f>
        <v>1372.3</v>
      </c>
      <c r="I81" s="66">
        <v>50</v>
      </c>
      <c r="J81" s="67"/>
      <c r="K81" s="63">
        <v>50</v>
      </c>
    </row>
    <row r="82" spans="2:11" ht="15.75" hidden="1" thickBot="1">
      <c r="B82" s="90"/>
      <c r="C82" s="91"/>
      <c r="D82" s="58"/>
      <c r="E82" s="58"/>
      <c r="F82" s="61"/>
      <c r="G82" s="61"/>
      <c r="H82" s="64"/>
      <c r="I82" s="68"/>
      <c r="J82" s="69"/>
      <c r="K82" s="64"/>
    </row>
    <row r="83" spans="2:11" ht="15.75" hidden="1" thickBot="1">
      <c r="B83" s="90"/>
      <c r="C83" s="91"/>
      <c r="D83" s="58"/>
      <c r="E83" s="58"/>
      <c r="F83" s="61"/>
      <c r="G83" s="61"/>
      <c r="H83" s="64"/>
      <c r="I83" s="68"/>
      <c r="J83" s="69"/>
      <c r="K83" s="64"/>
    </row>
    <row r="84" spans="2:11" ht="15.75" hidden="1" thickBot="1">
      <c r="B84" s="90"/>
      <c r="C84" s="91"/>
      <c r="D84" s="58"/>
      <c r="E84" s="58"/>
      <c r="F84" s="61"/>
      <c r="G84" s="61"/>
      <c r="H84" s="64"/>
      <c r="I84" s="68"/>
      <c r="J84" s="69"/>
      <c r="K84" s="64"/>
    </row>
    <row r="85" spans="2:11" ht="15.75" hidden="1" thickBot="1">
      <c r="B85" s="90"/>
      <c r="C85" s="91"/>
      <c r="D85" s="58"/>
      <c r="E85" s="58"/>
      <c r="F85" s="61"/>
      <c r="G85" s="61"/>
      <c r="H85" s="64"/>
      <c r="I85" s="68"/>
      <c r="J85" s="69"/>
      <c r="K85" s="64"/>
    </row>
    <row r="86" spans="2:11" ht="15.75" hidden="1" thickBot="1">
      <c r="B86" s="90"/>
      <c r="C86" s="91"/>
      <c r="D86" s="58"/>
      <c r="E86" s="58"/>
      <c r="F86" s="61"/>
      <c r="G86" s="61"/>
      <c r="H86" s="64"/>
      <c r="I86" s="68"/>
      <c r="J86" s="69"/>
      <c r="K86" s="64"/>
    </row>
    <row r="87" spans="2:11" ht="15.75" hidden="1" thickBot="1">
      <c r="B87" s="92"/>
      <c r="C87" s="93"/>
      <c r="D87" s="59"/>
      <c r="E87" s="59"/>
      <c r="F87" s="62"/>
      <c r="G87" s="62"/>
      <c r="H87" s="65"/>
      <c r="I87" s="70"/>
      <c r="J87" s="71"/>
      <c r="K87" s="65"/>
    </row>
    <row r="88" spans="2:11" ht="39" customHeight="1" thickBot="1">
      <c r="B88" s="84" t="s">
        <v>58</v>
      </c>
      <c r="C88" s="85"/>
      <c r="D88" s="17" t="s">
        <v>59</v>
      </c>
      <c r="E88" s="10"/>
      <c r="F88" s="21"/>
      <c r="G88" s="21"/>
      <c r="H88" s="32">
        <f>H89+H94</f>
        <v>108.3</v>
      </c>
      <c r="I88" s="74">
        <v>0</v>
      </c>
      <c r="J88" s="75"/>
      <c r="K88" s="32">
        <v>0</v>
      </c>
    </row>
    <row r="89" spans="2:11" ht="112.5" customHeight="1" thickBot="1">
      <c r="B89" s="88" t="s">
        <v>60</v>
      </c>
      <c r="C89" s="89"/>
      <c r="D89" s="94" t="s">
        <v>61</v>
      </c>
      <c r="E89" s="57">
        <v>240</v>
      </c>
      <c r="F89" s="60" t="s">
        <v>121</v>
      </c>
      <c r="G89" s="60" t="s">
        <v>119</v>
      </c>
      <c r="H89" s="63">
        <f>25.8-10.8</f>
        <v>15</v>
      </c>
      <c r="I89" s="66">
        <v>0</v>
      </c>
      <c r="J89" s="67"/>
      <c r="K89" s="63">
        <v>0</v>
      </c>
    </row>
    <row r="90" spans="2:11" ht="15.75" hidden="1" thickBot="1">
      <c r="B90" s="90"/>
      <c r="C90" s="91"/>
      <c r="D90" s="95"/>
      <c r="E90" s="58"/>
      <c r="F90" s="61"/>
      <c r="G90" s="61"/>
      <c r="H90" s="64"/>
      <c r="I90" s="68"/>
      <c r="J90" s="69"/>
      <c r="K90" s="64"/>
    </row>
    <row r="91" spans="2:11" ht="15.75" hidden="1" thickBot="1">
      <c r="B91" s="90"/>
      <c r="C91" s="91"/>
      <c r="D91" s="95"/>
      <c r="E91" s="58"/>
      <c r="F91" s="61"/>
      <c r="G91" s="61"/>
      <c r="H91" s="64"/>
      <c r="I91" s="68"/>
      <c r="J91" s="69"/>
      <c r="K91" s="64"/>
    </row>
    <row r="92" spans="2:11" ht="15.75" hidden="1" thickBot="1">
      <c r="B92" s="90"/>
      <c r="C92" s="91"/>
      <c r="D92" s="95"/>
      <c r="E92" s="58"/>
      <c r="F92" s="61"/>
      <c r="G92" s="61"/>
      <c r="H92" s="64"/>
      <c r="I92" s="68"/>
      <c r="J92" s="69"/>
      <c r="K92" s="64"/>
    </row>
    <row r="93" spans="2:11" ht="15.75" hidden="1" thickBot="1">
      <c r="B93" s="92"/>
      <c r="C93" s="93"/>
      <c r="D93" s="96"/>
      <c r="E93" s="59"/>
      <c r="F93" s="62"/>
      <c r="G93" s="62"/>
      <c r="H93" s="65"/>
      <c r="I93" s="70"/>
      <c r="J93" s="71"/>
      <c r="K93" s="65"/>
    </row>
    <row r="94" spans="2:11" ht="111.75" customHeight="1" thickBot="1">
      <c r="B94" s="45" t="s">
        <v>62</v>
      </c>
      <c r="C94" s="46"/>
      <c r="D94" s="18" t="s">
        <v>63</v>
      </c>
      <c r="E94" s="9">
        <v>240</v>
      </c>
      <c r="F94" s="20" t="s">
        <v>121</v>
      </c>
      <c r="G94" s="20" t="s">
        <v>119</v>
      </c>
      <c r="H94" s="37">
        <v>93.3</v>
      </c>
      <c r="I94" s="47">
        <v>0</v>
      </c>
      <c r="J94" s="48"/>
      <c r="K94" s="34">
        <v>0</v>
      </c>
    </row>
    <row r="95" spans="2:11" ht="48.75" customHeight="1" thickBot="1">
      <c r="B95" s="84" t="s">
        <v>64</v>
      </c>
      <c r="C95" s="85"/>
      <c r="D95" s="15" t="s">
        <v>65</v>
      </c>
      <c r="E95" s="13"/>
      <c r="F95" s="28"/>
      <c r="G95" s="28"/>
      <c r="H95" s="38">
        <f>H96+H97+H98+H99+H100</f>
        <v>4072.4</v>
      </c>
      <c r="I95" s="74">
        <v>236.5</v>
      </c>
      <c r="J95" s="75"/>
      <c r="K95" s="33">
        <v>257</v>
      </c>
    </row>
    <row r="96" spans="2:11" ht="111" customHeight="1" thickBot="1">
      <c r="B96" s="86" t="s">
        <v>66</v>
      </c>
      <c r="C96" s="87"/>
      <c r="D96" s="13" t="s">
        <v>67</v>
      </c>
      <c r="E96" s="14">
        <v>240</v>
      </c>
      <c r="F96" s="25" t="s">
        <v>121</v>
      </c>
      <c r="G96" s="25" t="s">
        <v>119</v>
      </c>
      <c r="H96" s="39">
        <v>10.7</v>
      </c>
      <c r="I96" s="47">
        <v>0</v>
      </c>
      <c r="J96" s="48"/>
      <c r="K96" s="36">
        <v>0</v>
      </c>
    </row>
    <row r="97" spans="2:16" ht="154.5" customHeight="1" thickBot="1">
      <c r="B97" s="49" t="s">
        <v>68</v>
      </c>
      <c r="C97" s="50"/>
      <c r="D97" s="14" t="s">
        <v>69</v>
      </c>
      <c r="E97" s="14">
        <v>240</v>
      </c>
      <c r="F97" s="25" t="s">
        <v>121</v>
      </c>
      <c r="G97" s="25" t="s">
        <v>116</v>
      </c>
      <c r="H97" s="39">
        <f>30+12.6</f>
        <v>42.6</v>
      </c>
      <c r="I97" s="47">
        <v>0</v>
      </c>
      <c r="J97" s="48"/>
      <c r="K97" s="36">
        <v>20.5</v>
      </c>
    </row>
    <row r="98" spans="2:16" ht="108" customHeight="1" thickBot="1">
      <c r="B98" s="45" t="s">
        <v>70</v>
      </c>
      <c r="C98" s="46"/>
      <c r="D98" s="14" t="s">
        <v>71</v>
      </c>
      <c r="E98" s="14">
        <v>810</v>
      </c>
      <c r="F98" s="25" t="s">
        <v>121</v>
      </c>
      <c r="G98" s="25" t="s">
        <v>116</v>
      </c>
      <c r="H98" s="39">
        <f>364.8+1819.6+0.1</f>
        <v>2184.5</v>
      </c>
      <c r="I98" s="47">
        <v>236.5</v>
      </c>
      <c r="J98" s="48"/>
      <c r="K98" s="36">
        <v>236.5</v>
      </c>
    </row>
    <row r="99" spans="2:16" ht="111.75" customHeight="1" thickBot="1">
      <c r="B99" s="45" t="s">
        <v>72</v>
      </c>
      <c r="C99" s="46"/>
      <c r="D99" s="14" t="s">
        <v>73</v>
      </c>
      <c r="E99" s="14">
        <v>240</v>
      </c>
      <c r="F99" s="25" t="s">
        <v>121</v>
      </c>
      <c r="G99" s="25" t="s">
        <v>122</v>
      </c>
      <c r="H99" s="39">
        <v>1</v>
      </c>
      <c r="I99" s="47">
        <v>0</v>
      </c>
      <c r="J99" s="48"/>
      <c r="K99" s="36">
        <v>0</v>
      </c>
    </row>
    <row r="100" spans="2:16" ht="120" customHeight="1" thickBot="1">
      <c r="B100" s="76" t="s">
        <v>74</v>
      </c>
      <c r="C100" s="77"/>
      <c r="D100" s="14" t="s">
        <v>75</v>
      </c>
      <c r="E100" s="14">
        <v>240</v>
      </c>
      <c r="F100" s="25" t="s">
        <v>121</v>
      </c>
      <c r="G100" s="25" t="s">
        <v>122</v>
      </c>
      <c r="H100" s="39">
        <f>1225.5+608.1</f>
        <v>1833.6</v>
      </c>
      <c r="I100" s="47">
        <v>0</v>
      </c>
      <c r="J100" s="48"/>
      <c r="K100" s="36">
        <v>0</v>
      </c>
      <c r="P100" s="19"/>
    </row>
    <row r="101" spans="2:16" ht="36" customHeight="1" thickBot="1">
      <c r="B101" s="72" t="s">
        <v>76</v>
      </c>
      <c r="C101" s="73"/>
      <c r="D101" s="11" t="s">
        <v>77</v>
      </c>
      <c r="E101" s="13"/>
      <c r="F101" s="28"/>
      <c r="G101" s="28"/>
      <c r="H101" s="33">
        <f>H102+H104</f>
        <v>155.19999999999999</v>
      </c>
      <c r="I101" s="74">
        <v>149</v>
      </c>
      <c r="J101" s="75"/>
      <c r="K101" s="33">
        <v>149</v>
      </c>
    </row>
    <row r="102" spans="2:16" ht="53.25" customHeight="1" thickBot="1">
      <c r="B102" s="72" t="s">
        <v>78</v>
      </c>
      <c r="C102" s="73"/>
      <c r="D102" s="11" t="s">
        <v>79</v>
      </c>
      <c r="E102" s="13"/>
      <c r="F102" s="28"/>
      <c r="G102" s="28"/>
      <c r="H102" s="33">
        <f>H103</f>
        <v>31.2</v>
      </c>
      <c r="I102" s="74">
        <v>25</v>
      </c>
      <c r="J102" s="75"/>
      <c r="K102" s="33">
        <v>25</v>
      </c>
    </row>
    <row r="103" spans="2:16" ht="149.25" customHeight="1" thickBot="1">
      <c r="B103" s="45" t="s">
        <v>80</v>
      </c>
      <c r="C103" s="46"/>
      <c r="D103" s="13" t="s">
        <v>81</v>
      </c>
      <c r="E103" s="13">
        <v>240</v>
      </c>
      <c r="F103" s="28" t="s">
        <v>116</v>
      </c>
      <c r="G103" s="28">
        <v>13</v>
      </c>
      <c r="H103" s="36">
        <f>30+1.2</f>
        <v>31.2</v>
      </c>
      <c r="I103" s="47">
        <v>25</v>
      </c>
      <c r="J103" s="48"/>
      <c r="K103" s="36">
        <v>25</v>
      </c>
    </row>
    <row r="104" spans="2:16" ht="57.75" customHeight="1" thickBot="1">
      <c r="B104" s="72" t="s">
        <v>82</v>
      </c>
      <c r="C104" s="73"/>
      <c r="D104" s="11" t="s">
        <v>83</v>
      </c>
      <c r="E104" s="13"/>
      <c r="F104" s="28"/>
      <c r="G104" s="28"/>
      <c r="H104" s="33">
        <f>H105</f>
        <v>124</v>
      </c>
      <c r="I104" s="74">
        <v>124</v>
      </c>
      <c r="J104" s="75"/>
      <c r="K104" s="33">
        <v>124</v>
      </c>
    </row>
    <row r="105" spans="2:16" ht="147" customHeight="1" thickBot="1">
      <c r="B105" s="45" t="s">
        <v>84</v>
      </c>
      <c r="C105" s="46"/>
      <c r="D105" s="13" t="s">
        <v>85</v>
      </c>
      <c r="E105" s="13">
        <v>310</v>
      </c>
      <c r="F105" s="28">
        <v>10</v>
      </c>
      <c r="G105" s="28" t="s">
        <v>116</v>
      </c>
      <c r="H105" s="36">
        <v>124</v>
      </c>
      <c r="I105" s="47">
        <v>124</v>
      </c>
      <c r="J105" s="48"/>
      <c r="K105" s="36">
        <v>124</v>
      </c>
    </row>
    <row r="106" spans="2:16" ht="51.75" customHeight="1" thickBot="1">
      <c r="B106" s="72" t="s">
        <v>86</v>
      </c>
      <c r="C106" s="73"/>
      <c r="D106" s="11" t="s">
        <v>87</v>
      </c>
      <c r="E106" s="11"/>
      <c r="F106" s="26"/>
      <c r="G106" s="26"/>
      <c r="H106" s="33">
        <f>H107</f>
        <v>24556.899999999998</v>
      </c>
      <c r="I106" s="74">
        <v>0</v>
      </c>
      <c r="J106" s="75"/>
      <c r="K106" s="33">
        <v>0</v>
      </c>
    </row>
    <row r="107" spans="2:16" ht="42.75" customHeight="1" thickBot="1">
      <c r="B107" s="82" t="s">
        <v>88</v>
      </c>
      <c r="C107" s="83"/>
      <c r="D107" s="11" t="s">
        <v>89</v>
      </c>
      <c r="E107" s="11"/>
      <c r="F107" s="26"/>
      <c r="G107" s="26"/>
      <c r="H107" s="33">
        <f>H109+H110+H111+H108</f>
        <v>24556.899999999998</v>
      </c>
      <c r="I107" s="74">
        <v>0</v>
      </c>
      <c r="J107" s="75"/>
      <c r="K107" s="33">
        <v>0</v>
      </c>
    </row>
    <row r="108" spans="2:16" ht="150.75" customHeight="1" thickBot="1">
      <c r="B108" s="76" t="s">
        <v>90</v>
      </c>
      <c r="C108" s="77"/>
      <c r="D108" s="13" t="s">
        <v>91</v>
      </c>
      <c r="E108" s="13">
        <v>240</v>
      </c>
      <c r="F108" s="25" t="s">
        <v>121</v>
      </c>
      <c r="G108" s="25" t="s">
        <v>116</v>
      </c>
      <c r="H108" s="44">
        <f>66+42</f>
        <v>108</v>
      </c>
      <c r="I108" s="47">
        <v>0</v>
      </c>
      <c r="J108" s="48"/>
      <c r="K108" s="44">
        <v>0</v>
      </c>
    </row>
    <row r="109" spans="2:16" ht="157.5" customHeight="1" thickBot="1">
      <c r="B109" s="76" t="s">
        <v>139</v>
      </c>
      <c r="C109" s="77"/>
      <c r="D109" s="13" t="s">
        <v>138</v>
      </c>
      <c r="E109" s="13">
        <v>240</v>
      </c>
      <c r="F109" s="25" t="s">
        <v>121</v>
      </c>
      <c r="G109" s="25" t="s">
        <v>116</v>
      </c>
      <c r="H109" s="36">
        <v>4.8</v>
      </c>
      <c r="I109" s="47">
        <v>0</v>
      </c>
      <c r="J109" s="48"/>
      <c r="K109" s="36">
        <v>0</v>
      </c>
    </row>
    <row r="110" spans="2:16" ht="147.75" customHeight="1" thickBot="1">
      <c r="B110" s="45" t="s">
        <v>92</v>
      </c>
      <c r="C110" s="46"/>
      <c r="D110" s="13" t="s">
        <v>93</v>
      </c>
      <c r="E110" s="13">
        <v>410</v>
      </c>
      <c r="F110" s="25" t="s">
        <v>121</v>
      </c>
      <c r="G110" s="25" t="s">
        <v>116</v>
      </c>
      <c r="H110" s="36">
        <f>18540.1+217.8+208.8+2956.4</f>
        <v>21923.1</v>
      </c>
      <c r="I110" s="47">
        <v>0</v>
      </c>
      <c r="J110" s="48"/>
      <c r="K110" s="36">
        <v>0</v>
      </c>
    </row>
    <row r="111" spans="2:16" ht="131.25" customHeight="1" thickBot="1">
      <c r="B111" s="76" t="s">
        <v>94</v>
      </c>
      <c r="C111" s="77"/>
      <c r="D111" s="13" t="s">
        <v>95</v>
      </c>
      <c r="E111" s="13">
        <v>240</v>
      </c>
      <c r="F111" s="25" t="s">
        <v>121</v>
      </c>
      <c r="G111" s="25" t="s">
        <v>116</v>
      </c>
      <c r="H111" s="36">
        <f>2625.4-104.4</f>
        <v>2521</v>
      </c>
      <c r="I111" s="47">
        <v>0</v>
      </c>
      <c r="J111" s="48"/>
      <c r="K111" s="36">
        <v>0</v>
      </c>
    </row>
    <row r="112" spans="2:16" ht="43.5" customHeight="1" thickBot="1">
      <c r="B112" s="72" t="s">
        <v>96</v>
      </c>
      <c r="C112" s="73"/>
      <c r="D112" s="11" t="s">
        <v>97</v>
      </c>
      <c r="E112" s="11"/>
      <c r="F112" s="26"/>
      <c r="G112" s="26"/>
      <c r="H112" s="33">
        <f>H113+H115</f>
        <v>431.7</v>
      </c>
      <c r="I112" s="74">
        <v>494.5</v>
      </c>
      <c r="J112" s="75"/>
      <c r="K112" s="33">
        <v>756.2</v>
      </c>
    </row>
    <row r="113" spans="2:11" ht="33.75" customHeight="1" thickBot="1">
      <c r="B113" s="72" t="s">
        <v>98</v>
      </c>
      <c r="C113" s="73"/>
      <c r="D113" s="11" t="s">
        <v>99</v>
      </c>
      <c r="E113" s="11"/>
      <c r="F113" s="26"/>
      <c r="G113" s="26"/>
      <c r="H113" s="33">
        <v>42.5</v>
      </c>
      <c r="I113" s="74">
        <v>10</v>
      </c>
      <c r="J113" s="75"/>
      <c r="K113" s="33">
        <v>10</v>
      </c>
    </row>
    <row r="114" spans="2:11" ht="87" customHeight="1" thickBot="1">
      <c r="B114" s="76" t="s">
        <v>100</v>
      </c>
      <c r="C114" s="77"/>
      <c r="D114" s="13" t="s">
        <v>101</v>
      </c>
      <c r="E114" s="13">
        <v>870</v>
      </c>
      <c r="F114" s="28" t="s">
        <v>116</v>
      </c>
      <c r="G114" s="28">
        <v>11</v>
      </c>
      <c r="H114" s="36">
        <v>42.5</v>
      </c>
      <c r="I114" s="47">
        <v>10</v>
      </c>
      <c r="J114" s="48"/>
      <c r="K114" s="36">
        <v>10</v>
      </c>
    </row>
    <row r="115" spans="2:11" ht="29.25" customHeight="1" thickBot="1">
      <c r="B115" s="78" t="s">
        <v>102</v>
      </c>
      <c r="C115" s="79"/>
      <c r="D115" s="11" t="s">
        <v>103</v>
      </c>
      <c r="E115" s="11"/>
      <c r="F115" s="26"/>
      <c r="G115" s="26"/>
      <c r="H115" s="38">
        <f>H116+H117+H122+H127+H128+H129+H130</f>
        <v>389.2</v>
      </c>
      <c r="I115" s="80">
        <v>484.5</v>
      </c>
      <c r="J115" s="81"/>
      <c r="K115" s="38">
        <v>746.2</v>
      </c>
    </row>
    <row r="116" spans="2:11" ht="73.5" customHeight="1" thickBot="1">
      <c r="B116" s="45" t="s">
        <v>104</v>
      </c>
      <c r="C116" s="46"/>
      <c r="D116" s="13" t="s">
        <v>105</v>
      </c>
      <c r="E116" s="13">
        <v>730</v>
      </c>
      <c r="F116" s="28">
        <v>13</v>
      </c>
      <c r="G116" s="28" t="s">
        <v>116</v>
      </c>
      <c r="H116" s="36">
        <v>1.6</v>
      </c>
      <c r="I116" s="47">
        <v>0</v>
      </c>
      <c r="J116" s="48"/>
      <c r="K116" s="36">
        <v>0</v>
      </c>
    </row>
    <row r="117" spans="2:11" ht="100.5" customHeight="1" thickBot="1">
      <c r="B117" s="51" t="s">
        <v>106</v>
      </c>
      <c r="C117" s="52"/>
      <c r="D117" s="57" t="s">
        <v>107</v>
      </c>
      <c r="E117" s="57">
        <v>120</v>
      </c>
      <c r="F117" s="60" t="s">
        <v>122</v>
      </c>
      <c r="G117" s="60" t="s">
        <v>119</v>
      </c>
      <c r="H117" s="63">
        <v>250.4</v>
      </c>
      <c r="I117" s="66">
        <v>249.3</v>
      </c>
      <c r="J117" s="67"/>
      <c r="K117" s="167">
        <v>257.60000000000002</v>
      </c>
    </row>
    <row r="118" spans="2:11" ht="15.75" hidden="1" thickBot="1">
      <c r="B118" s="53"/>
      <c r="C118" s="54"/>
      <c r="D118" s="58"/>
      <c r="E118" s="58"/>
      <c r="F118" s="61"/>
      <c r="G118" s="61"/>
      <c r="H118" s="64"/>
      <c r="I118" s="68"/>
      <c r="J118" s="69"/>
      <c r="K118" s="168"/>
    </row>
    <row r="119" spans="2:11" ht="15.75" hidden="1" thickBot="1">
      <c r="B119" s="53"/>
      <c r="C119" s="54"/>
      <c r="D119" s="58"/>
      <c r="E119" s="58"/>
      <c r="F119" s="61"/>
      <c r="G119" s="61"/>
      <c r="H119" s="64"/>
      <c r="I119" s="68"/>
      <c r="J119" s="69"/>
      <c r="K119" s="168"/>
    </row>
    <row r="120" spans="2:11" ht="15.75" hidden="1" thickBot="1">
      <c r="B120" s="53"/>
      <c r="C120" s="54"/>
      <c r="D120" s="58"/>
      <c r="E120" s="58"/>
      <c r="F120" s="61"/>
      <c r="G120" s="61"/>
      <c r="H120" s="64"/>
      <c r="I120" s="68"/>
      <c r="J120" s="69"/>
      <c r="K120" s="168"/>
    </row>
    <row r="121" spans="2:11" ht="15.75" hidden="1" thickBot="1">
      <c r="B121" s="55"/>
      <c r="C121" s="56"/>
      <c r="D121" s="59"/>
      <c r="E121" s="59"/>
      <c r="F121" s="62"/>
      <c r="G121" s="62"/>
      <c r="H121" s="65"/>
      <c r="I121" s="70"/>
      <c r="J121" s="71"/>
      <c r="K121" s="169"/>
    </row>
    <row r="122" spans="2:11" ht="93" customHeight="1" thickBot="1">
      <c r="B122" s="51" t="s">
        <v>108</v>
      </c>
      <c r="C122" s="52"/>
      <c r="D122" s="57" t="s">
        <v>107</v>
      </c>
      <c r="E122" s="57">
        <v>240</v>
      </c>
      <c r="F122" s="60" t="s">
        <v>122</v>
      </c>
      <c r="G122" s="60" t="s">
        <v>119</v>
      </c>
      <c r="H122" s="63">
        <v>5</v>
      </c>
      <c r="I122" s="66">
        <v>0</v>
      </c>
      <c r="J122" s="67"/>
      <c r="K122" s="63">
        <v>0</v>
      </c>
    </row>
    <row r="123" spans="2:11" ht="15.75" hidden="1" thickBot="1">
      <c r="B123" s="53"/>
      <c r="C123" s="54"/>
      <c r="D123" s="58"/>
      <c r="E123" s="58"/>
      <c r="F123" s="61"/>
      <c r="G123" s="61"/>
      <c r="H123" s="64"/>
      <c r="I123" s="68"/>
      <c r="J123" s="69"/>
      <c r="K123" s="64"/>
    </row>
    <row r="124" spans="2:11" ht="15.75" hidden="1" thickBot="1">
      <c r="B124" s="53"/>
      <c r="C124" s="54"/>
      <c r="D124" s="58"/>
      <c r="E124" s="58"/>
      <c r="F124" s="61"/>
      <c r="G124" s="61"/>
      <c r="H124" s="64"/>
      <c r="I124" s="68"/>
      <c r="J124" s="69"/>
      <c r="K124" s="64"/>
    </row>
    <row r="125" spans="2:11" ht="15.75" hidden="1" thickBot="1">
      <c r="B125" s="53"/>
      <c r="C125" s="54"/>
      <c r="D125" s="58"/>
      <c r="E125" s="58"/>
      <c r="F125" s="61"/>
      <c r="G125" s="61"/>
      <c r="H125" s="64"/>
      <c r="I125" s="68"/>
      <c r="J125" s="69"/>
      <c r="K125" s="64"/>
    </row>
    <row r="126" spans="2:11" ht="15.75" hidden="1" thickBot="1">
      <c r="B126" s="55"/>
      <c r="C126" s="56"/>
      <c r="D126" s="59"/>
      <c r="E126" s="59"/>
      <c r="F126" s="62"/>
      <c r="G126" s="62"/>
      <c r="H126" s="65"/>
      <c r="I126" s="70"/>
      <c r="J126" s="71"/>
      <c r="K126" s="65"/>
    </row>
    <row r="127" spans="2:11" ht="150" customHeight="1" thickBot="1">
      <c r="B127" s="45" t="s">
        <v>109</v>
      </c>
      <c r="C127" s="46"/>
      <c r="D127" s="7" t="s">
        <v>110</v>
      </c>
      <c r="E127" s="8">
        <v>240</v>
      </c>
      <c r="F127" s="30" t="s">
        <v>116</v>
      </c>
      <c r="G127" s="30" t="s">
        <v>117</v>
      </c>
      <c r="H127" s="43">
        <v>0.2</v>
      </c>
      <c r="I127" s="47">
        <v>0.2</v>
      </c>
      <c r="J127" s="48"/>
      <c r="K127" s="43">
        <v>0.2</v>
      </c>
    </row>
    <row r="128" spans="2:11" ht="150" customHeight="1" thickBot="1">
      <c r="B128" s="45" t="s">
        <v>109</v>
      </c>
      <c r="C128" s="46"/>
      <c r="D128" s="7" t="s">
        <v>141</v>
      </c>
      <c r="E128" s="8">
        <v>240</v>
      </c>
      <c r="F128" s="30" t="s">
        <v>117</v>
      </c>
      <c r="G128" s="30" t="s">
        <v>140</v>
      </c>
      <c r="H128" s="34">
        <v>9.5</v>
      </c>
      <c r="I128" s="47">
        <v>0</v>
      </c>
      <c r="J128" s="48"/>
      <c r="K128" s="34">
        <v>0</v>
      </c>
    </row>
    <row r="129" spans="2:11" ht="69.75" customHeight="1" thickBot="1">
      <c r="B129" s="49" t="s">
        <v>111</v>
      </c>
      <c r="C129" s="50"/>
      <c r="D129" s="13" t="s">
        <v>112</v>
      </c>
      <c r="E129" s="13">
        <v>880</v>
      </c>
      <c r="F129" s="28" t="s">
        <v>116</v>
      </c>
      <c r="G129" s="28">
        <v>13</v>
      </c>
      <c r="H129" s="36">
        <v>0</v>
      </c>
      <c r="I129" s="47">
        <v>235</v>
      </c>
      <c r="J129" s="48"/>
      <c r="K129" s="36">
        <v>488.4</v>
      </c>
    </row>
    <row r="130" spans="2:11" ht="108" customHeight="1" thickBot="1">
      <c r="B130" s="45" t="s">
        <v>113</v>
      </c>
      <c r="C130" s="46"/>
      <c r="D130" s="13" t="s">
        <v>114</v>
      </c>
      <c r="E130" s="13">
        <v>830</v>
      </c>
      <c r="F130" s="28" t="s">
        <v>116</v>
      </c>
      <c r="G130" s="28">
        <v>13</v>
      </c>
      <c r="H130" s="36">
        <v>122.5</v>
      </c>
      <c r="I130" s="47">
        <v>0</v>
      </c>
      <c r="J130" s="48"/>
      <c r="K130" s="36">
        <v>0</v>
      </c>
    </row>
  </sheetData>
  <mergeCells count="210">
    <mergeCell ref="B17:K17"/>
    <mergeCell ref="B18:K18"/>
    <mergeCell ref="I20:K20"/>
    <mergeCell ref="D6:P6"/>
    <mergeCell ref="D7:P7"/>
    <mergeCell ref="H9:K9"/>
    <mergeCell ref="C11:P11"/>
    <mergeCell ref="C12:P12"/>
    <mergeCell ref="C13:P13"/>
    <mergeCell ref="B15:K15"/>
    <mergeCell ref="B16:K16"/>
    <mergeCell ref="H1:K1"/>
    <mergeCell ref="E2:O2"/>
    <mergeCell ref="E3:O3"/>
    <mergeCell ref="E4:O4"/>
    <mergeCell ref="B5:O5"/>
    <mergeCell ref="K89:K93"/>
    <mergeCell ref="D117:D121"/>
    <mergeCell ref="E117:E121"/>
    <mergeCell ref="F117:F121"/>
    <mergeCell ref="G117:G121"/>
    <mergeCell ref="H117:H121"/>
    <mergeCell ref="I117:J121"/>
    <mergeCell ref="K117:K121"/>
    <mergeCell ref="K27:K32"/>
    <mergeCell ref="D40:D44"/>
    <mergeCell ref="E40:E44"/>
    <mergeCell ref="F40:F44"/>
    <mergeCell ref="G40:G44"/>
    <mergeCell ref="H40:H44"/>
    <mergeCell ref="K40:K44"/>
    <mergeCell ref="I40:J44"/>
    <mergeCell ref="K21:K22"/>
    <mergeCell ref="B23:C24"/>
    <mergeCell ref="D23:D24"/>
    <mergeCell ref="K122:K126"/>
    <mergeCell ref="K47:K48"/>
    <mergeCell ref="B53:C53"/>
    <mergeCell ref="B50:C50"/>
    <mergeCell ref="I50:J50"/>
    <mergeCell ref="I56:J64"/>
    <mergeCell ref="K56:K64"/>
    <mergeCell ref="D67:D74"/>
    <mergeCell ref="E67:E74"/>
    <mergeCell ref="F67:F74"/>
    <mergeCell ref="G67:G74"/>
    <mergeCell ref="H67:H74"/>
    <mergeCell ref="I67:J74"/>
    <mergeCell ref="K67:K74"/>
    <mergeCell ref="I53:J53"/>
    <mergeCell ref="B54:C54"/>
    <mergeCell ref="I54:J54"/>
    <mergeCell ref="B55:C55"/>
    <mergeCell ref="I55:J55"/>
    <mergeCell ref="B49:C49"/>
    <mergeCell ref="I49:J49"/>
    <mergeCell ref="B51:C51"/>
    <mergeCell ref="I51:J51"/>
    <mergeCell ref="B52:C52"/>
    <mergeCell ref="E23:E24"/>
    <mergeCell ref="F23:F24"/>
    <mergeCell ref="G23:G24"/>
    <mergeCell ref="H23:H24"/>
    <mergeCell ref="I23:J24"/>
    <mergeCell ref="K23:K24"/>
    <mergeCell ref="H21:H22"/>
    <mergeCell ref="B21:C22"/>
    <mergeCell ref="D21:D22"/>
    <mergeCell ref="E21:E22"/>
    <mergeCell ref="F21:F22"/>
    <mergeCell ref="G21:G22"/>
    <mergeCell ref="I21:J22"/>
    <mergeCell ref="B25:C25"/>
    <mergeCell ref="I25:J25"/>
    <mergeCell ref="B26:C26"/>
    <mergeCell ref="I26:J26"/>
    <mergeCell ref="B27:C32"/>
    <mergeCell ref="D27:D32"/>
    <mergeCell ref="E27:E32"/>
    <mergeCell ref="F27:F32"/>
    <mergeCell ref="G27:G32"/>
    <mergeCell ref="H27:H32"/>
    <mergeCell ref="I27:J32"/>
    <mergeCell ref="B45:C45"/>
    <mergeCell ref="I45:J45"/>
    <mergeCell ref="B46:C46"/>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I52:J52"/>
    <mergeCell ref="B65:C65"/>
    <mergeCell ref="I65:J65"/>
    <mergeCell ref="B66:C66"/>
    <mergeCell ref="I66:J66"/>
    <mergeCell ref="B56:C64"/>
    <mergeCell ref="D56:D64"/>
    <mergeCell ref="E56:E64"/>
    <mergeCell ref="F56:F64"/>
    <mergeCell ref="G56:G64"/>
    <mergeCell ref="H56:H64"/>
    <mergeCell ref="B75:C75"/>
    <mergeCell ref="I75:J75"/>
    <mergeCell ref="B76:C76"/>
    <mergeCell ref="I76:J76"/>
    <mergeCell ref="B77:C77"/>
    <mergeCell ref="I77:J77"/>
    <mergeCell ref="B67:C74"/>
    <mergeCell ref="K78:K80"/>
    <mergeCell ref="B81:C87"/>
    <mergeCell ref="D81:D87"/>
    <mergeCell ref="E81:E87"/>
    <mergeCell ref="F81:F87"/>
    <mergeCell ref="G81:G87"/>
    <mergeCell ref="H81:H87"/>
    <mergeCell ref="B78:C80"/>
    <mergeCell ref="D78:D80"/>
    <mergeCell ref="E78:E80"/>
    <mergeCell ref="F78:F80"/>
    <mergeCell ref="G78:G80"/>
    <mergeCell ref="H78:H80"/>
    <mergeCell ref="I78:J80"/>
    <mergeCell ref="K81:K87"/>
    <mergeCell ref="I81:J87"/>
    <mergeCell ref="B94:C94"/>
    <mergeCell ref="I94:J94"/>
    <mergeCell ref="B95:C95"/>
    <mergeCell ref="I95:J95"/>
    <mergeCell ref="B96:C96"/>
    <mergeCell ref="I96:J96"/>
    <mergeCell ref="B89:C93"/>
    <mergeCell ref="B88:C88"/>
    <mergeCell ref="I88:J88"/>
    <mergeCell ref="D89:D93"/>
    <mergeCell ref="E89:E93"/>
    <mergeCell ref="F89:F93"/>
    <mergeCell ref="G89:G93"/>
    <mergeCell ref="H89:H93"/>
    <mergeCell ref="I89:J93"/>
    <mergeCell ref="B100:C100"/>
    <mergeCell ref="I100:J100"/>
    <mergeCell ref="B101:C101"/>
    <mergeCell ref="I101:J101"/>
    <mergeCell ref="B102:C102"/>
    <mergeCell ref="I102:J102"/>
    <mergeCell ref="B97:C97"/>
    <mergeCell ref="I97:J97"/>
    <mergeCell ref="B98:C98"/>
    <mergeCell ref="I98:J98"/>
    <mergeCell ref="B99:C99"/>
    <mergeCell ref="I99:J99"/>
    <mergeCell ref="B106:C106"/>
    <mergeCell ref="I106:J106"/>
    <mergeCell ref="B107:C107"/>
    <mergeCell ref="I107:J107"/>
    <mergeCell ref="B109:C109"/>
    <mergeCell ref="I109:J109"/>
    <mergeCell ref="B103:C103"/>
    <mergeCell ref="I103:J103"/>
    <mergeCell ref="B104:C104"/>
    <mergeCell ref="I104:J104"/>
    <mergeCell ref="B105:C105"/>
    <mergeCell ref="I105:J105"/>
    <mergeCell ref="B108:C108"/>
    <mergeCell ref="I108:J108"/>
    <mergeCell ref="B113:C113"/>
    <mergeCell ref="I113:J113"/>
    <mergeCell ref="B114:C114"/>
    <mergeCell ref="I114:J114"/>
    <mergeCell ref="B115:C115"/>
    <mergeCell ref="I115:J115"/>
    <mergeCell ref="B110:C110"/>
    <mergeCell ref="I110:J110"/>
    <mergeCell ref="B111:C111"/>
    <mergeCell ref="I111:J111"/>
    <mergeCell ref="B112:C112"/>
    <mergeCell ref="I112:J112"/>
    <mergeCell ref="B128:C128"/>
    <mergeCell ref="I128:J128"/>
    <mergeCell ref="B129:C129"/>
    <mergeCell ref="I129:J129"/>
    <mergeCell ref="B130:C130"/>
    <mergeCell ref="I130:J130"/>
    <mergeCell ref="B122:C126"/>
    <mergeCell ref="B116:C116"/>
    <mergeCell ref="I116:J116"/>
    <mergeCell ref="B117:C121"/>
    <mergeCell ref="D122:D126"/>
    <mergeCell ref="E122:E126"/>
    <mergeCell ref="F122:F126"/>
    <mergeCell ref="G122:G126"/>
    <mergeCell ref="H122:H126"/>
    <mergeCell ref="I122:J126"/>
    <mergeCell ref="B127:C127"/>
    <mergeCell ref="I127:J1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2022-11-28T13:00:12Z</dcterms:modified>
</cp:coreProperties>
</file>